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duin/Documents/Hooghe Heeren/"/>
    </mc:Choice>
  </mc:AlternateContent>
  <bookViews>
    <workbookView xWindow="0" yWindow="460" windowWidth="38400" windowHeight="19540" tabRatio="500"/>
  </bookViews>
  <sheets>
    <sheet name="Blad1" sheetId="1" r:id="rId1"/>
  </sheets>
  <definedNames>
    <definedName name="_xlnm.Print_Area" localSheetId="0">Blad1!$A$1:$AB$45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H5" i="1"/>
  <c r="F5" i="1"/>
  <c r="E5" i="1"/>
  <c r="D5" i="1"/>
  <c r="I33" i="1"/>
  <c r="H33" i="1"/>
  <c r="F33" i="1"/>
  <c r="E33" i="1"/>
  <c r="D33" i="1"/>
  <c r="I23" i="1"/>
  <c r="H23" i="1"/>
  <c r="F23" i="1"/>
  <c r="E23" i="1"/>
  <c r="D23" i="1"/>
  <c r="I36" i="1"/>
  <c r="H36" i="1"/>
  <c r="F36" i="1"/>
  <c r="E36" i="1"/>
  <c r="D36" i="1"/>
  <c r="I40" i="1"/>
  <c r="H40" i="1"/>
  <c r="F40" i="1"/>
  <c r="E40" i="1"/>
  <c r="D40" i="1"/>
  <c r="I31" i="1"/>
  <c r="H31" i="1"/>
  <c r="F31" i="1"/>
  <c r="E31" i="1"/>
  <c r="D31" i="1"/>
  <c r="I18" i="1"/>
  <c r="H18" i="1"/>
  <c r="F18" i="1"/>
  <c r="E18" i="1"/>
  <c r="D18" i="1"/>
  <c r="I44" i="1"/>
  <c r="H44" i="1"/>
  <c r="F44" i="1"/>
  <c r="E44" i="1"/>
  <c r="D44" i="1"/>
  <c r="I22" i="1"/>
  <c r="H22" i="1"/>
  <c r="F22" i="1"/>
  <c r="E22" i="1"/>
  <c r="D22" i="1"/>
  <c r="I42" i="1"/>
  <c r="H42" i="1"/>
  <c r="F42" i="1"/>
  <c r="E42" i="1"/>
  <c r="D42" i="1"/>
  <c r="I11" i="1"/>
  <c r="H11" i="1"/>
  <c r="F11" i="1"/>
  <c r="E11" i="1"/>
  <c r="D11" i="1"/>
  <c r="I17" i="1"/>
  <c r="H17" i="1"/>
  <c r="F17" i="1"/>
  <c r="E17" i="1"/>
  <c r="D17" i="1"/>
  <c r="I21" i="1"/>
  <c r="H21" i="1"/>
  <c r="F21" i="1"/>
  <c r="E21" i="1"/>
  <c r="D21" i="1"/>
  <c r="I20" i="1"/>
  <c r="H20" i="1"/>
  <c r="F20" i="1"/>
  <c r="E20" i="1"/>
  <c r="D20" i="1"/>
  <c r="I26" i="1"/>
  <c r="H26" i="1"/>
  <c r="F26" i="1"/>
  <c r="E26" i="1"/>
  <c r="D26" i="1"/>
  <c r="I29" i="1"/>
  <c r="H29" i="1"/>
  <c r="F29" i="1"/>
  <c r="E29" i="1"/>
  <c r="D29" i="1"/>
  <c r="I41" i="1"/>
  <c r="H41" i="1"/>
  <c r="F41" i="1"/>
  <c r="E41" i="1"/>
  <c r="D41" i="1"/>
  <c r="I35" i="1"/>
  <c r="H35" i="1"/>
  <c r="F35" i="1"/>
  <c r="E35" i="1"/>
  <c r="D35" i="1"/>
  <c r="I6" i="1"/>
  <c r="H6" i="1"/>
  <c r="F6" i="1"/>
  <c r="E6" i="1"/>
  <c r="D6" i="1"/>
  <c r="I15" i="1"/>
  <c r="H15" i="1"/>
  <c r="F15" i="1"/>
  <c r="E15" i="1"/>
  <c r="D15" i="1"/>
  <c r="I13" i="1"/>
  <c r="H13" i="1"/>
  <c r="F13" i="1"/>
  <c r="E13" i="1"/>
  <c r="D13" i="1"/>
  <c r="I10" i="1"/>
  <c r="H10" i="1"/>
  <c r="F10" i="1"/>
  <c r="E10" i="1"/>
  <c r="D10" i="1"/>
  <c r="I27" i="1"/>
  <c r="H27" i="1"/>
  <c r="F27" i="1"/>
  <c r="E27" i="1"/>
  <c r="D27" i="1"/>
  <c r="I25" i="1"/>
  <c r="H25" i="1"/>
  <c r="F25" i="1"/>
  <c r="E25" i="1"/>
  <c r="D25" i="1"/>
  <c r="I32" i="1"/>
  <c r="H32" i="1"/>
  <c r="F32" i="1"/>
  <c r="E32" i="1"/>
  <c r="D32" i="1"/>
  <c r="I14" i="1"/>
  <c r="H14" i="1"/>
  <c r="F14" i="1"/>
  <c r="E14" i="1"/>
  <c r="D14" i="1"/>
  <c r="I30" i="1"/>
  <c r="H30" i="1"/>
  <c r="F30" i="1"/>
  <c r="E30" i="1"/>
  <c r="D30" i="1"/>
  <c r="I45" i="1"/>
  <c r="H45" i="1"/>
  <c r="F45" i="1"/>
  <c r="E45" i="1"/>
  <c r="D45" i="1"/>
  <c r="I16" i="1"/>
  <c r="H16" i="1"/>
  <c r="F16" i="1"/>
  <c r="E16" i="1"/>
  <c r="D16" i="1"/>
  <c r="I12" i="1"/>
  <c r="H12" i="1"/>
  <c r="F12" i="1"/>
  <c r="E12" i="1"/>
  <c r="D12" i="1"/>
  <c r="I34" i="1"/>
  <c r="H34" i="1"/>
  <c r="F34" i="1"/>
  <c r="E34" i="1"/>
  <c r="D34" i="1"/>
  <c r="I8" i="1"/>
  <c r="H8" i="1"/>
  <c r="F8" i="1"/>
  <c r="E8" i="1"/>
  <c r="D8" i="1"/>
  <c r="I37" i="1"/>
  <c r="H37" i="1"/>
  <c r="F37" i="1"/>
  <c r="E37" i="1"/>
  <c r="D37" i="1"/>
  <c r="I7" i="1"/>
  <c r="H7" i="1"/>
  <c r="F7" i="1"/>
  <c r="E7" i="1"/>
  <c r="D7" i="1"/>
  <c r="I43" i="1"/>
  <c r="H43" i="1"/>
  <c r="F43" i="1"/>
  <c r="E43" i="1"/>
  <c r="D43" i="1"/>
  <c r="I39" i="1"/>
  <c r="H39" i="1"/>
  <c r="F39" i="1"/>
  <c r="E39" i="1"/>
  <c r="D39" i="1"/>
  <c r="I38" i="1"/>
  <c r="H38" i="1"/>
  <c r="F38" i="1"/>
  <c r="E38" i="1"/>
  <c r="D38" i="1"/>
  <c r="I28" i="1"/>
  <c r="H28" i="1"/>
  <c r="F28" i="1"/>
  <c r="E28" i="1"/>
  <c r="D28" i="1"/>
  <c r="I24" i="1"/>
  <c r="H24" i="1"/>
  <c r="F24" i="1"/>
  <c r="E24" i="1"/>
  <c r="D24" i="1"/>
  <c r="I9" i="1"/>
  <c r="H9" i="1"/>
  <c r="F9" i="1"/>
  <c r="E9" i="1"/>
  <c r="D9" i="1"/>
  <c r="I19" i="1"/>
  <c r="H19" i="1"/>
  <c r="F19" i="1"/>
  <c r="E19" i="1"/>
  <c r="D19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6" i="1"/>
  <c r="A7" i="1"/>
  <c r="A8" i="1"/>
  <c r="A9" i="1"/>
  <c r="A10" i="1"/>
  <c r="A11" i="1"/>
  <c r="A12" i="1"/>
  <c r="A13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</calcChain>
</file>

<file path=xl/sharedStrings.xml><?xml version="1.0" encoding="utf-8"?>
<sst xmlns="http://schemas.openxmlformats.org/spreadsheetml/2006/main" count="89" uniqueCount="81">
  <si>
    <t>gemiddelde</t>
  </si>
  <si>
    <t>wedstrijden</t>
  </si>
  <si>
    <t xml:space="preserve">totaalscore </t>
  </si>
  <si>
    <t>Totaal</t>
  </si>
  <si>
    <t>na correctie</t>
  </si>
  <si>
    <t>Bakker R.</t>
  </si>
  <si>
    <t>Roel</t>
  </si>
  <si>
    <t>Baks, A.</t>
  </si>
  <si>
    <t>Lex</t>
  </si>
  <si>
    <t xml:space="preserve">Barneveld van </t>
  </si>
  <si>
    <t>Jaap</t>
  </si>
  <si>
    <t>Beke ter F.T.O.M</t>
  </si>
  <si>
    <t>Frans</t>
  </si>
  <si>
    <t>Dijkhuis C.A.M.</t>
  </si>
  <si>
    <t>Chris</t>
  </si>
  <si>
    <t>Duin van der H.J.</t>
  </si>
  <si>
    <t>Hennie</t>
  </si>
  <si>
    <t>Engbersen J.S.H.</t>
  </si>
  <si>
    <t>Johan</t>
  </si>
  <si>
    <t>Ganzeboom B.Th.</t>
  </si>
  <si>
    <t>Ben</t>
  </si>
  <si>
    <t>Groothedde F.J.</t>
  </si>
  <si>
    <t>Freddy</t>
  </si>
  <si>
    <t>Heteren van G.</t>
  </si>
  <si>
    <t>Gerard</t>
  </si>
  <si>
    <t xml:space="preserve">Kleinluchtenbeld </t>
  </si>
  <si>
    <t>Freddie</t>
  </si>
  <si>
    <t>Kolner H.</t>
  </si>
  <si>
    <t>Harry</t>
  </si>
  <si>
    <t>Kupper J.G.H.M.</t>
  </si>
  <si>
    <t>Jan</t>
  </si>
  <si>
    <t>Lahaye E.W.H.</t>
  </si>
  <si>
    <t>Eric</t>
  </si>
  <si>
    <t>Lange de J.</t>
  </si>
  <si>
    <t>Jacques</t>
  </si>
  <si>
    <t>Lenderink J.H.</t>
  </si>
  <si>
    <t>Leus B.H.P.</t>
  </si>
  <si>
    <t>Ardie</t>
  </si>
  <si>
    <t>Loo van J.J.</t>
  </si>
  <si>
    <t>Maris H.J.</t>
  </si>
  <si>
    <t>Henk</t>
  </si>
  <si>
    <t>Piksen G.H.</t>
  </si>
  <si>
    <t>Gerrit</t>
  </si>
  <si>
    <t>Posma F.D.</t>
  </si>
  <si>
    <t>Fokke</t>
  </si>
  <si>
    <t>Rolloos B.</t>
  </si>
  <si>
    <t>Bernard</t>
  </si>
  <si>
    <t>Toxopeus E.O.</t>
  </si>
  <si>
    <t>Onno</t>
  </si>
  <si>
    <t>Waveren van R.E.</t>
  </si>
  <si>
    <t>Rein</t>
  </si>
  <si>
    <t>Wester W.</t>
  </si>
  <si>
    <t>Wisse</t>
  </si>
  <si>
    <t>Woolderink J.J.</t>
  </si>
  <si>
    <t>Jozef</t>
  </si>
  <si>
    <t>Workel A.G.</t>
  </si>
  <si>
    <t>Ton</t>
  </si>
  <si>
    <t>Paridon van</t>
  </si>
  <si>
    <t>Hans</t>
  </si>
  <si>
    <t>Kuijt</t>
  </si>
  <si>
    <t>Flokstra</t>
  </si>
  <si>
    <t>Joop</t>
  </si>
  <si>
    <t>Haveman</t>
  </si>
  <si>
    <t>Arjan</t>
  </si>
  <si>
    <t>Leopardi</t>
  </si>
  <si>
    <t>Wil</t>
  </si>
  <si>
    <t>Olde de</t>
  </si>
  <si>
    <t>Wiryasaputra</t>
  </si>
  <si>
    <t>Gwan</t>
  </si>
  <si>
    <t>Haselhoff</t>
  </si>
  <si>
    <t>Eltjo</t>
  </si>
  <si>
    <t>Weghorst</t>
  </si>
  <si>
    <t>Ad</t>
  </si>
  <si>
    <t>HH  STAND ZOMERCOMPETITIE    2017</t>
  </si>
  <si>
    <t>Dongeren van</t>
  </si>
  <si>
    <t>Peter</t>
  </si>
  <si>
    <t>Rodriguez</t>
  </si>
  <si>
    <t>Arsenin</t>
  </si>
  <si>
    <t>Slotman R.G.</t>
  </si>
  <si>
    <t>Groothuis F.J.</t>
  </si>
  <si>
    <t>Broeke van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</si>
</sst>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Verdana"/>
      <family val="2"/>
    </font>
    <font>
      <sz val="8"/>
      <name val="Calibri"/>
      <family val="2"/>
      <scheme val="minor"/>
    </font>
    <font>
      <sz val="16"/>
      <color theme="1"/>
      <name val="Calibri (Hoofdtekst)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textRotation="65"/>
    </xf>
    <xf numFmtId="0" fontId="0" fillId="0" borderId="1" xfId="0" applyBorder="1" applyAlignment="1">
      <alignment textRotation="65"/>
    </xf>
    <xf numFmtId="0" fontId="0" fillId="0" borderId="0" xfId="0" applyAlignment="1">
      <alignment textRotation="56"/>
    </xf>
    <xf numFmtId="0" fontId="0" fillId="0" borderId="1" xfId="0" applyBorder="1" applyAlignment="1"/>
    <xf numFmtId="0" fontId="1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0" fillId="0" borderId="1" xfId="0" applyFill="1" applyBorder="1"/>
    <xf numFmtId="0" fontId="2" fillId="0" borderId="2" xfId="0" applyFont="1" applyBorder="1"/>
    <xf numFmtId="0" fontId="0" fillId="0" borderId="2" xfId="0" applyBorder="1"/>
    <xf numFmtId="15" fontId="4" fillId="0" borderId="1" xfId="0" applyNumberFormat="1" applyFont="1" applyBorder="1" applyAlignment="1">
      <alignment vertical="center"/>
    </xf>
    <xf numFmtId="0" fontId="0" fillId="0" borderId="2" xfId="0" applyFill="1" applyBorder="1"/>
    <xf numFmtId="15" fontId="0" fillId="0" borderId="1" xfId="0" applyNumberFormat="1" applyBorder="1" applyAlignment="1">
      <alignment textRotation="65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6" fillId="0" borderId="0" xfId="0" applyFont="1"/>
    <xf numFmtId="2" fontId="5" fillId="0" borderId="1" xfId="0" applyNumberFormat="1" applyFont="1" applyBorder="1"/>
    <xf numFmtId="2" fontId="5" fillId="0" borderId="2" xfId="0" applyNumberFormat="1" applyFont="1" applyBorder="1"/>
    <xf numFmtId="0" fontId="7" fillId="0" borderId="1" xfId="0" applyFont="1" applyBorder="1"/>
    <xf numFmtId="0" fontId="2" fillId="0" borderId="2" xfId="0" applyFont="1" applyFill="1" applyBorder="1"/>
    <xf numFmtId="2" fontId="5" fillId="4" borderId="1" xfId="0" applyNumberFormat="1" applyFont="1" applyFill="1" applyBorder="1"/>
    <xf numFmtId="0" fontId="7" fillId="4" borderId="0" xfId="0" applyFont="1" applyFill="1"/>
    <xf numFmtId="0" fontId="5" fillId="4" borderId="1" xfId="0" applyFont="1" applyFill="1" applyBorder="1" applyAlignment="1">
      <alignment textRotation="65"/>
    </xf>
    <xf numFmtId="0" fontId="7" fillId="4" borderId="1" xfId="0" applyFont="1" applyFill="1" applyBorder="1" applyAlignment="1"/>
    <xf numFmtId="0" fontId="7" fillId="3" borderId="0" xfId="0" applyFont="1" applyFill="1"/>
    <xf numFmtId="0" fontId="0" fillId="0" borderId="3" xfId="0" applyBorder="1" applyAlignment="1"/>
    <xf numFmtId="0" fontId="0" fillId="0" borderId="4" xfId="0" applyBorder="1"/>
    <xf numFmtId="0" fontId="0" fillId="0" borderId="3" xfId="0" applyBorder="1"/>
    <xf numFmtId="0" fontId="7" fillId="4" borderId="3" xfId="0" applyFont="1" applyFill="1" applyBorder="1"/>
    <xf numFmtId="2" fontId="5" fillId="4" borderId="2" xfId="0" applyNumberFormat="1" applyFont="1" applyFill="1" applyBorder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69"/>
  <sheetViews>
    <sheetView tabSelected="1" workbookViewId="0">
      <selection activeCell="B2" sqref="B2"/>
    </sheetView>
  </sheetViews>
  <sheetFormatPr baseColWidth="10" defaultRowHeight="19" x14ac:dyDescent="0.25"/>
  <cols>
    <col min="2" max="2" width="22.1640625" customWidth="1"/>
    <col min="3" max="3" width="12.5" customWidth="1"/>
    <col min="4" max="4" width="7.83203125" style="26" customWidth="1"/>
    <col min="5" max="6" width="5.33203125" customWidth="1"/>
    <col min="7" max="7" width="2.6640625" customWidth="1"/>
    <col min="8" max="32" width="5.33203125" customWidth="1"/>
    <col min="33" max="33" width="7.83203125" customWidth="1"/>
  </cols>
  <sheetData>
    <row r="1" spans="1:34" ht="50" customHeight="1" x14ac:dyDescent="0.55000000000000004">
      <c r="C1" s="17" t="s">
        <v>73</v>
      </c>
      <c r="D1" s="23"/>
    </row>
    <row r="2" spans="1:34" ht="75" x14ac:dyDescent="0.2">
      <c r="B2" s="12">
        <v>42937</v>
      </c>
      <c r="C2" s="1"/>
      <c r="D2" s="24" t="s">
        <v>0</v>
      </c>
      <c r="E2" s="2" t="s">
        <v>1</v>
      </c>
      <c r="F2" s="2" t="s">
        <v>2</v>
      </c>
      <c r="G2" s="2"/>
      <c r="H2" s="3" t="s">
        <v>1</v>
      </c>
      <c r="I2" s="3" t="s">
        <v>3</v>
      </c>
      <c r="J2" s="3"/>
      <c r="K2" s="14">
        <v>42825</v>
      </c>
      <c r="L2" s="14">
        <f>K2+7</f>
        <v>42832</v>
      </c>
      <c r="M2" s="14">
        <f t="shared" ref="M2:AF2" si="0">L2+7</f>
        <v>42839</v>
      </c>
      <c r="N2" s="14">
        <f t="shared" si="0"/>
        <v>42846</v>
      </c>
      <c r="O2" s="14">
        <f t="shared" si="0"/>
        <v>42853</v>
      </c>
      <c r="P2" s="14">
        <f t="shared" si="0"/>
        <v>42860</v>
      </c>
      <c r="Q2" s="14">
        <f t="shared" si="0"/>
        <v>42867</v>
      </c>
      <c r="R2" s="14">
        <f t="shared" si="0"/>
        <v>42874</v>
      </c>
      <c r="S2" s="14">
        <f t="shared" si="0"/>
        <v>42881</v>
      </c>
      <c r="T2" s="14">
        <f t="shared" si="0"/>
        <v>42888</v>
      </c>
      <c r="U2" s="14">
        <f t="shared" si="0"/>
        <v>42895</v>
      </c>
      <c r="V2" s="14">
        <f t="shared" si="0"/>
        <v>42902</v>
      </c>
      <c r="W2" s="14">
        <f t="shared" si="0"/>
        <v>42909</v>
      </c>
      <c r="X2" s="14">
        <f t="shared" si="0"/>
        <v>42916</v>
      </c>
      <c r="Y2" s="14">
        <f t="shared" si="0"/>
        <v>42923</v>
      </c>
      <c r="Z2" s="14">
        <f t="shared" si="0"/>
        <v>42930</v>
      </c>
      <c r="AA2" s="14">
        <f t="shared" si="0"/>
        <v>42937</v>
      </c>
      <c r="AB2" s="14">
        <f t="shared" si="0"/>
        <v>42944</v>
      </c>
      <c r="AC2" s="14">
        <f t="shared" si="0"/>
        <v>42951</v>
      </c>
      <c r="AD2" s="14">
        <f t="shared" si="0"/>
        <v>42958</v>
      </c>
      <c r="AE2" s="14">
        <f t="shared" si="0"/>
        <v>42965</v>
      </c>
      <c r="AF2" s="14">
        <f t="shared" si="0"/>
        <v>42972</v>
      </c>
      <c r="AG2" s="14">
        <f>AF2+7</f>
        <v>42979</v>
      </c>
      <c r="AH2" s="4"/>
    </row>
    <row r="3" spans="1:34" x14ac:dyDescent="0.25">
      <c r="B3" s="1"/>
      <c r="C3" s="1"/>
      <c r="D3" s="25"/>
      <c r="E3" s="6" t="s">
        <v>4</v>
      </c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7"/>
      <c r="AA3" s="5"/>
      <c r="AB3" s="5"/>
      <c r="AC3" s="5"/>
      <c r="AD3" s="5"/>
      <c r="AE3" s="1"/>
      <c r="AF3" s="1"/>
      <c r="AG3" s="1"/>
    </row>
    <row r="4" spans="1:34" x14ac:dyDescent="0.25">
      <c r="C4" s="29"/>
      <c r="D4" s="30"/>
      <c r="F4" s="29"/>
      <c r="H4" s="28"/>
      <c r="I4" s="29"/>
      <c r="J4" s="1"/>
      <c r="K4" s="29"/>
      <c r="L4" s="1"/>
      <c r="M4" s="29"/>
      <c r="N4" s="29"/>
      <c r="O4" s="28"/>
      <c r="P4" s="29"/>
      <c r="Q4" s="28"/>
      <c r="R4" s="29"/>
      <c r="S4" s="28"/>
      <c r="T4" s="29"/>
      <c r="U4" s="29"/>
      <c r="V4" s="28"/>
      <c r="W4" s="29"/>
      <c r="X4" s="1"/>
      <c r="Y4" s="29"/>
      <c r="Z4" s="1"/>
      <c r="AG4" s="29"/>
    </row>
    <row r="5" spans="1:34" ht="25" customHeight="1" x14ac:dyDescent="0.25">
      <c r="A5" s="15">
        <v>1</v>
      </c>
      <c r="B5" s="7" t="s">
        <v>55</v>
      </c>
      <c r="C5" s="7" t="s">
        <v>56</v>
      </c>
      <c r="D5" s="22">
        <f>F5/E5</f>
        <v>35.625</v>
      </c>
      <c r="E5" s="1">
        <f>COUNT(J5:AG5)-4</f>
        <v>8</v>
      </c>
      <c r="F5" s="1">
        <f>I5-P5-M5-V5-N5</f>
        <v>285</v>
      </c>
      <c r="G5" s="1"/>
      <c r="H5" s="1">
        <f>COUNT(K5:AG5)</f>
        <v>12</v>
      </c>
      <c r="I5" s="1">
        <f>SUM(J5:AG5)</f>
        <v>399</v>
      </c>
      <c r="J5" s="1"/>
      <c r="K5" s="1"/>
      <c r="L5" s="1"/>
      <c r="M5" s="16">
        <v>27</v>
      </c>
      <c r="N5" s="16">
        <v>31</v>
      </c>
      <c r="O5" s="1">
        <v>35</v>
      </c>
      <c r="P5" s="16">
        <v>26</v>
      </c>
      <c r="Q5" s="1">
        <v>37</v>
      </c>
      <c r="R5" s="1"/>
      <c r="S5" s="1">
        <v>33</v>
      </c>
      <c r="T5" s="1">
        <v>38</v>
      </c>
      <c r="U5" s="1">
        <v>34</v>
      </c>
      <c r="V5" s="16">
        <v>30</v>
      </c>
      <c r="W5" s="1"/>
      <c r="X5" s="1"/>
      <c r="Y5" s="1">
        <v>35</v>
      </c>
      <c r="Z5" s="1">
        <v>35</v>
      </c>
      <c r="AA5" s="1">
        <v>38</v>
      </c>
      <c r="AB5" s="9"/>
      <c r="AC5" s="9"/>
      <c r="AD5" s="9"/>
      <c r="AE5" s="9"/>
      <c r="AF5" s="9"/>
      <c r="AG5" s="9"/>
    </row>
    <row r="6" spans="1:34" ht="25" customHeight="1" x14ac:dyDescent="0.25">
      <c r="A6" s="15">
        <f t="shared" ref="A6:A45" si="1">A5+1</f>
        <v>2</v>
      </c>
      <c r="B6" s="7" t="s">
        <v>35</v>
      </c>
      <c r="C6" s="7" t="s">
        <v>30</v>
      </c>
      <c r="D6" s="22">
        <f>F6/E6</f>
        <v>35.25</v>
      </c>
      <c r="E6" s="1">
        <f>COUNT(J6:AG6)-1</f>
        <v>8</v>
      </c>
      <c r="F6" s="1">
        <f>I6-Z6</f>
        <v>282</v>
      </c>
      <c r="G6" s="1"/>
      <c r="H6" s="1">
        <f>COUNT(K6:AG6)</f>
        <v>9</v>
      </c>
      <c r="I6" s="1">
        <f>SUM(J6:AG6)</f>
        <v>312</v>
      </c>
      <c r="J6" s="1"/>
      <c r="K6" s="9"/>
      <c r="L6" s="9"/>
      <c r="M6" s="9"/>
      <c r="N6" s="9"/>
      <c r="O6" s="9"/>
      <c r="P6" s="9"/>
      <c r="Q6" s="9">
        <v>34</v>
      </c>
      <c r="R6" s="9">
        <v>42</v>
      </c>
      <c r="S6" s="9">
        <v>38</v>
      </c>
      <c r="T6" s="9">
        <v>33</v>
      </c>
      <c r="U6" s="9">
        <v>33</v>
      </c>
      <c r="V6" s="9"/>
      <c r="W6" s="9">
        <v>36</v>
      </c>
      <c r="X6" s="9">
        <v>33</v>
      </c>
      <c r="Y6" s="9"/>
      <c r="Z6" s="16">
        <v>30</v>
      </c>
      <c r="AA6" s="9">
        <v>33</v>
      </c>
      <c r="AB6" s="9"/>
      <c r="AC6" s="9"/>
      <c r="AD6" s="9"/>
      <c r="AE6" s="9"/>
      <c r="AF6" s="9"/>
      <c r="AG6" s="9"/>
    </row>
    <row r="7" spans="1:34" ht="25" customHeight="1" x14ac:dyDescent="0.25">
      <c r="A7" s="15">
        <f t="shared" si="1"/>
        <v>3</v>
      </c>
      <c r="B7" s="7" t="s">
        <v>15</v>
      </c>
      <c r="C7" s="7" t="s">
        <v>16</v>
      </c>
      <c r="D7" s="22">
        <f>F7/E7</f>
        <v>34.625</v>
      </c>
      <c r="E7" s="1">
        <f>COUNT(J7:AG7)-4</f>
        <v>8</v>
      </c>
      <c r="F7" s="1">
        <f>I7-U7-R7-M7-P7</f>
        <v>277</v>
      </c>
      <c r="G7" s="1"/>
      <c r="H7" s="1">
        <f>COUNT(K7:AG7)</f>
        <v>12</v>
      </c>
      <c r="I7" s="1">
        <f>SUM(J7:AG7)</f>
        <v>390</v>
      </c>
      <c r="J7" s="1"/>
      <c r="K7" s="9">
        <v>34</v>
      </c>
      <c r="L7" s="9"/>
      <c r="M7" s="16">
        <v>31</v>
      </c>
      <c r="N7" s="9"/>
      <c r="O7" s="9"/>
      <c r="P7" s="16">
        <v>31</v>
      </c>
      <c r="Q7" s="9">
        <v>34</v>
      </c>
      <c r="R7" s="16">
        <v>28</v>
      </c>
      <c r="S7" s="9">
        <v>36</v>
      </c>
      <c r="T7" s="9"/>
      <c r="U7" s="16">
        <v>23</v>
      </c>
      <c r="V7" s="9">
        <v>35</v>
      </c>
      <c r="W7" s="9">
        <v>31</v>
      </c>
      <c r="X7" s="9"/>
      <c r="Y7" s="9">
        <v>36</v>
      </c>
      <c r="Z7" s="9">
        <v>35</v>
      </c>
      <c r="AA7" s="9">
        <v>36</v>
      </c>
      <c r="AB7" s="9"/>
      <c r="AC7" s="9"/>
      <c r="AD7" s="9"/>
      <c r="AE7" s="9"/>
      <c r="AF7" s="9"/>
      <c r="AG7" s="9"/>
    </row>
    <row r="8" spans="1:34" ht="25" customHeight="1" x14ac:dyDescent="0.25">
      <c r="A8" s="15">
        <f t="shared" si="1"/>
        <v>4</v>
      </c>
      <c r="B8" s="7" t="s">
        <v>60</v>
      </c>
      <c r="C8" s="7" t="s">
        <v>61</v>
      </c>
      <c r="D8" s="22">
        <f>F8/E8</f>
        <v>33.625</v>
      </c>
      <c r="E8" s="1">
        <f>COUNT(J8:AG8)-4</f>
        <v>8</v>
      </c>
      <c r="F8" s="1">
        <f>I8-R8-U8-L8-O8</f>
        <v>269</v>
      </c>
      <c r="G8" s="1"/>
      <c r="H8" s="1">
        <f>COUNT(K8:AG8)</f>
        <v>12</v>
      </c>
      <c r="I8" s="1">
        <f>SUM(J8:AG8)</f>
        <v>384</v>
      </c>
      <c r="J8" s="1"/>
      <c r="K8" s="9">
        <v>33</v>
      </c>
      <c r="L8" s="16">
        <v>29</v>
      </c>
      <c r="M8" s="9">
        <v>34</v>
      </c>
      <c r="N8" s="9">
        <v>32</v>
      </c>
      <c r="O8" s="16">
        <v>31</v>
      </c>
      <c r="P8" s="9">
        <v>39</v>
      </c>
      <c r="Q8" s="9">
        <v>35</v>
      </c>
      <c r="R8" s="16">
        <v>29</v>
      </c>
      <c r="S8" s="9">
        <v>33</v>
      </c>
      <c r="T8" s="9">
        <v>31</v>
      </c>
      <c r="U8" s="16">
        <v>26</v>
      </c>
      <c r="V8" s="9">
        <v>32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4" ht="25" customHeight="1" x14ac:dyDescent="0.25">
      <c r="A9" s="15">
        <f t="shared" si="1"/>
        <v>5</v>
      </c>
      <c r="B9" s="7" t="s">
        <v>7</v>
      </c>
      <c r="C9" s="7" t="s">
        <v>8</v>
      </c>
      <c r="D9" s="22">
        <f>F9/E9</f>
        <v>33.25</v>
      </c>
      <c r="E9" s="1">
        <f>COUNT(J9:AG9)-4</f>
        <v>8</v>
      </c>
      <c r="F9" s="1">
        <f>I9-M9-X9-Z9-R9</f>
        <v>266</v>
      </c>
      <c r="G9" s="1"/>
      <c r="H9" s="1">
        <f>COUNT(K9:AG9)</f>
        <v>12</v>
      </c>
      <c r="I9" s="1">
        <f>SUM(J9:AG9)</f>
        <v>384</v>
      </c>
      <c r="J9" s="1"/>
      <c r="K9" s="9"/>
      <c r="L9" s="9"/>
      <c r="M9" s="16">
        <v>27</v>
      </c>
      <c r="N9" s="9">
        <v>33</v>
      </c>
      <c r="O9" s="9"/>
      <c r="P9" s="9">
        <v>34</v>
      </c>
      <c r="Q9" s="9">
        <v>35</v>
      </c>
      <c r="R9" s="16">
        <v>31</v>
      </c>
      <c r="S9" s="9"/>
      <c r="T9" s="9">
        <v>35</v>
      </c>
      <c r="U9" s="9">
        <v>31</v>
      </c>
      <c r="V9" s="9">
        <v>31</v>
      </c>
      <c r="W9" s="9">
        <v>35</v>
      </c>
      <c r="X9" s="16">
        <v>30</v>
      </c>
      <c r="Y9" s="9"/>
      <c r="Z9" s="16">
        <v>30</v>
      </c>
      <c r="AA9" s="9">
        <v>32</v>
      </c>
      <c r="AB9" s="9"/>
      <c r="AC9" s="9"/>
      <c r="AD9" s="9"/>
      <c r="AE9" s="9"/>
      <c r="AF9" s="9"/>
      <c r="AG9" s="9"/>
    </row>
    <row r="10" spans="1:34" ht="25" customHeight="1" x14ac:dyDescent="0.25">
      <c r="A10" s="15">
        <f t="shared" si="1"/>
        <v>6</v>
      </c>
      <c r="B10" s="7" t="s">
        <v>29</v>
      </c>
      <c r="C10" s="7" t="s">
        <v>30</v>
      </c>
      <c r="D10" s="22">
        <f>F10/E10</f>
        <v>33.125</v>
      </c>
      <c r="E10" s="1">
        <f>COUNT(J10:AG10)-3</f>
        <v>8</v>
      </c>
      <c r="F10" s="1">
        <f>I10-M10-L10-Y10</f>
        <v>265</v>
      </c>
      <c r="G10" s="1"/>
      <c r="H10" s="1">
        <f>COUNT(K10:AG10)</f>
        <v>11</v>
      </c>
      <c r="I10" s="1">
        <f>SUM(J10:AG10)</f>
        <v>338</v>
      </c>
      <c r="J10" s="1"/>
      <c r="K10" s="9">
        <v>33</v>
      </c>
      <c r="L10" s="16">
        <v>25</v>
      </c>
      <c r="M10" s="16">
        <v>22</v>
      </c>
      <c r="N10" s="9"/>
      <c r="O10" s="9">
        <v>35</v>
      </c>
      <c r="P10" s="9">
        <v>31</v>
      </c>
      <c r="Q10" s="9"/>
      <c r="R10" s="9">
        <v>34</v>
      </c>
      <c r="S10" s="9">
        <v>33</v>
      </c>
      <c r="T10" s="9">
        <v>38</v>
      </c>
      <c r="U10" s="9"/>
      <c r="V10" s="9"/>
      <c r="W10" s="9"/>
      <c r="X10" s="9"/>
      <c r="Y10" s="16">
        <v>26</v>
      </c>
      <c r="Z10" s="9">
        <v>31</v>
      </c>
      <c r="AA10" s="9">
        <v>30</v>
      </c>
      <c r="AB10" s="9"/>
      <c r="AC10" s="9"/>
      <c r="AD10" s="9"/>
      <c r="AE10" s="9"/>
      <c r="AF10" s="9"/>
      <c r="AG10" s="9"/>
    </row>
    <row r="11" spans="1:34" ht="25" customHeight="1" x14ac:dyDescent="0.25">
      <c r="A11" s="15">
        <f t="shared" si="1"/>
        <v>7</v>
      </c>
      <c r="B11" s="7" t="s">
        <v>43</v>
      </c>
      <c r="C11" s="7" t="s">
        <v>44</v>
      </c>
      <c r="D11" s="22">
        <f>F11/E11</f>
        <v>32.875</v>
      </c>
      <c r="E11" s="1">
        <f>COUNT(J11:AG11)</f>
        <v>8</v>
      </c>
      <c r="F11" s="1">
        <f>I11</f>
        <v>263</v>
      </c>
      <c r="G11" s="1"/>
      <c r="H11" s="1">
        <f>COUNT(K11:AG11)</f>
        <v>8</v>
      </c>
      <c r="I11" s="1">
        <f>SUM(J11:AG11)</f>
        <v>263</v>
      </c>
      <c r="J11" s="1"/>
      <c r="K11" s="9">
        <v>30</v>
      </c>
      <c r="L11" s="9"/>
      <c r="M11" s="9"/>
      <c r="N11" s="9"/>
      <c r="O11" s="9"/>
      <c r="P11" s="9">
        <v>27</v>
      </c>
      <c r="Q11" s="9"/>
      <c r="R11" s="9"/>
      <c r="S11" s="9"/>
      <c r="T11" s="9"/>
      <c r="U11" s="9"/>
      <c r="V11" s="9">
        <v>34</v>
      </c>
      <c r="W11" s="9">
        <v>34</v>
      </c>
      <c r="X11" s="9">
        <v>31</v>
      </c>
      <c r="Y11" s="9">
        <v>38</v>
      </c>
      <c r="Z11" s="9">
        <v>32</v>
      </c>
      <c r="AA11" s="9">
        <v>37</v>
      </c>
      <c r="AB11" s="9"/>
      <c r="AC11" s="9"/>
      <c r="AD11" s="9"/>
      <c r="AE11" s="9"/>
      <c r="AF11" s="9"/>
      <c r="AG11" s="9"/>
    </row>
    <row r="12" spans="1:34" ht="25" customHeight="1" x14ac:dyDescent="0.25">
      <c r="A12" s="15">
        <f t="shared" si="1"/>
        <v>8</v>
      </c>
      <c r="B12" s="7" t="s">
        <v>21</v>
      </c>
      <c r="C12" s="7" t="s">
        <v>22</v>
      </c>
      <c r="D12" s="22">
        <f>F12/E12</f>
        <v>32.714285714285715</v>
      </c>
      <c r="E12" s="1">
        <f>COUNT(J12:AG12)</f>
        <v>7</v>
      </c>
      <c r="F12" s="1">
        <f>I12</f>
        <v>229</v>
      </c>
      <c r="G12" s="1"/>
      <c r="H12" s="1">
        <f>COUNT(K12:AG12)</f>
        <v>7</v>
      </c>
      <c r="I12" s="1">
        <f>SUM(J12:AG12)</f>
        <v>229</v>
      </c>
      <c r="J12" s="1"/>
      <c r="K12" s="9"/>
      <c r="L12" s="9"/>
      <c r="M12" s="9"/>
      <c r="N12" s="9"/>
      <c r="O12" s="9"/>
      <c r="P12" s="9"/>
      <c r="Q12" s="9">
        <v>40</v>
      </c>
      <c r="R12" s="9">
        <v>28</v>
      </c>
      <c r="S12" s="9"/>
      <c r="T12" s="9">
        <v>34</v>
      </c>
      <c r="U12" s="9">
        <v>32</v>
      </c>
      <c r="V12" s="9"/>
      <c r="W12" s="9"/>
      <c r="X12" s="9"/>
      <c r="Y12" s="9">
        <v>40</v>
      </c>
      <c r="Z12" s="9">
        <v>25</v>
      </c>
      <c r="AA12" s="9">
        <v>30</v>
      </c>
      <c r="AB12" s="9"/>
      <c r="AC12" s="9"/>
      <c r="AD12" s="9"/>
      <c r="AE12" s="9"/>
      <c r="AF12" s="9"/>
      <c r="AG12" s="9"/>
    </row>
    <row r="13" spans="1:34" ht="25" customHeight="1" x14ac:dyDescent="0.25">
      <c r="A13" s="15">
        <f t="shared" si="1"/>
        <v>9</v>
      </c>
      <c r="B13" s="8" t="s">
        <v>31</v>
      </c>
      <c r="C13" s="8" t="s">
        <v>32</v>
      </c>
      <c r="D13" s="22">
        <f>F13/E13</f>
        <v>32.555555555555557</v>
      </c>
      <c r="E13" s="1">
        <f>COUNT(J13:AG13)-4</f>
        <v>9</v>
      </c>
      <c r="F13" s="1">
        <f>I13-U13-R13-Y13-Q13</f>
        <v>293</v>
      </c>
      <c r="G13" s="1"/>
      <c r="H13" s="1">
        <f>COUNT(K13:AG13)</f>
        <v>13</v>
      </c>
      <c r="I13" s="1">
        <f>SUM(J13:AG13)</f>
        <v>400</v>
      </c>
      <c r="J13" s="1"/>
      <c r="K13" s="9"/>
      <c r="L13" s="9"/>
      <c r="M13" s="9"/>
      <c r="N13" s="9">
        <v>29</v>
      </c>
      <c r="O13" s="9"/>
      <c r="P13" s="9">
        <v>29</v>
      </c>
      <c r="Q13" s="16">
        <v>28</v>
      </c>
      <c r="R13" s="16">
        <v>28</v>
      </c>
      <c r="S13" s="9">
        <v>31</v>
      </c>
      <c r="T13" s="9">
        <v>39</v>
      </c>
      <c r="U13" s="16">
        <v>25</v>
      </c>
      <c r="V13" s="9">
        <v>35</v>
      </c>
      <c r="W13" s="9">
        <v>36</v>
      </c>
      <c r="X13" s="9">
        <v>30</v>
      </c>
      <c r="Y13" s="16">
        <v>26</v>
      </c>
      <c r="Z13" s="9">
        <v>34</v>
      </c>
      <c r="AA13" s="9">
        <v>30</v>
      </c>
      <c r="AB13" s="9"/>
      <c r="AC13" s="9"/>
      <c r="AD13" s="9"/>
      <c r="AE13" s="9"/>
      <c r="AF13" s="9"/>
      <c r="AG13" s="9"/>
    </row>
    <row r="14" spans="1:34" ht="25" customHeight="1" x14ac:dyDescent="0.25">
      <c r="A14" s="15">
        <f t="shared" si="1"/>
        <v>10</v>
      </c>
      <c r="B14" s="7" t="s">
        <v>23</v>
      </c>
      <c r="C14" s="7" t="s">
        <v>24</v>
      </c>
      <c r="D14" s="22">
        <f>F14/E14</f>
        <v>31.916666666666668</v>
      </c>
      <c r="E14" s="1">
        <f>COUNT(J14:AG14)-4</f>
        <v>12</v>
      </c>
      <c r="F14" s="1">
        <f>I14-M14-P14-U14-X14</f>
        <v>383</v>
      </c>
      <c r="G14" s="1"/>
      <c r="H14" s="1">
        <f>COUNT(K14:AG14)</f>
        <v>16</v>
      </c>
      <c r="I14" s="1">
        <f>SUM(J14:AG14)</f>
        <v>491</v>
      </c>
      <c r="J14" s="1"/>
      <c r="K14" s="9">
        <v>31</v>
      </c>
      <c r="L14" s="9">
        <v>38</v>
      </c>
      <c r="M14" s="16">
        <v>25</v>
      </c>
      <c r="N14" s="9">
        <v>31</v>
      </c>
      <c r="O14" s="9">
        <v>31</v>
      </c>
      <c r="P14" s="16">
        <v>27</v>
      </c>
      <c r="Q14" s="9"/>
      <c r="R14" s="9">
        <v>29</v>
      </c>
      <c r="S14" s="9">
        <v>33</v>
      </c>
      <c r="T14" s="9">
        <v>34</v>
      </c>
      <c r="U14" s="16">
        <v>28</v>
      </c>
      <c r="V14" s="9">
        <v>33</v>
      </c>
      <c r="W14" s="9">
        <v>30</v>
      </c>
      <c r="X14" s="16">
        <v>28</v>
      </c>
      <c r="Y14" s="9">
        <v>34</v>
      </c>
      <c r="Z14" s="9">
        <v>31</v>
      </c>
      <c r="AA14" s="9">
        <v>28</v>
      </c>
      <c r="AB14" s="9"/>
      <c r="AC14" s="9"/>
      <c r="AD14" s="9"/>
      <c r="AE14" s="9"/>
      <c r="AF14" s="9"/>
      <c r="AG14" s="9"/>
    </row>
    <row r="15" spans="1:34" ht="25" customHeight="1" x14ac:dyDescent="0.25">
      <c r="A15" s="15">
        <f t="shared" si="1"/>
        <v>11</v>
      </c>
      <c r="B15" s="7" t="s">
        <v>33</v>
      </c>
      <c r="C15" s="7" t="s">
        <v>34</v>
      </c>
      <c r="D15" s="22">
        <f>F15/E15</f>
        <v>31.5</v>
      </c>
      <c r="E15" s="1">
        <f>COUNT(J15:AG15)</f>
        <v>8</v>
      </c>
      <c r="F15" s="1">
        <f>I15</f>
        <v>252</v>
      </c>
      <c r="G15" s="1"/>
      <c r="H15" s="1">
        <f>COUNT(K15:AG15)</f>
        <v>8</v>
      </c>
      <c r="I15" s="1">
        <f>SUM(J15:AG15)</f>
        <v>252</v>
      </c>
      <c r="J15" s="1"/>
      <c r="K15" s="9"/>
      <c r="L15" s="9"/>
      <c r="M15" s="9">
        <v>29</v>
      </c>
      <c r="N15" s="9"/>
      <c r="O15" s="9"/>
      <c r="P15" s="9">
        <v>36</v>
      </c>
      <c r="Q15" s="9">
        <v>27</v>
      </c>
      <c r="R15" s="9">
        <v>24</v>
      </c>
      <c r="S15" s="9"/>
      <c r="T15" s="9">
        <v>38</v>
      </c>
      <c r="U15" s="9">
        <v>33</v>
      </c>
      <c r="V15" s="9">
        <v>30</v>
      </c>
      <c r="W15" s="9"/>
      <c r="X15" s="9"/>
      <c r="Y15" s="9">
        <v>35</v>
      </c>
      <c r="Z15" s="9"/>
      <c r="AA15" s="9"/>
      <c r="AB15" s="9"/>
      <c r="AC15" s="9"/>
      <c r="AD15" s="9"/>
      <c r="AE15" s="9"/>
      <c r="AF15" s="9"/>
      <c r="AG15" s="9"/>
    </row>
    <row r="16" spans="1:34" ht="25" customHeight="1" x14ac:dyDescent="0.25">
      <c r="A16" s="15">
        <f t="shared" si="1"/>
        <v>12</v>
      </c>
      <c r="B16" s="7" t="s">
        <v>79</v>
      </c>
      <c r="C16" s="7" t="s">
        <v>12</v>
      </c>
      <c r="D16" s="22">
        <f>F16/E16</f>
        <v>31.444444444444443</v>
      </c>
      <c r="E16" s="1">
        <f>COUNT(J16:AG16)-4</f>
        <v>9</v>
      </c>
      <c r="F16" s="1">
        <f>I16-S16-O16-K16-P16</f>
        <v>283</v>
      </c>
      <c r="G16" s="1"/>
      <c r="H16" s="1">
        <f>COUNT(K16:AG16)</f>
        <v>13</v>
      </c>
      <c r="I16" s="1">
        <f>SUM(J16:AG16)</f>
        <v>384</v>
      </c>
      <c r="J16" s="1"/>
      <c r="K16" s="16">
        <v>26</v>
      </c>
      <c r="L16" s="9">
        <v>29</v>
      </c>
      <c r="M16" s="9"/>
      <c r="N16" s="9"/>
      <c r="O16" s="16">
        <v>25</v>
      </c>
      <c r="P16" s="16">
        <v>27</v>
      </c>
      <c r="Q16" s="9">
        <v>31</v>
      </c>
      <c r="R16" s="9">
        <v>31</v>
      </c>
      <c r="S16" s="16">
        <v>23</v>
      </c>
      <c r="T16" s="9">
        <v>34</v>
      </c>
      <c r="U16" s="9">
        <v>29</v>
      </c>
      <c r="V16" s="9">
        <v>32</v>
      </c>
      <c r="W16" s="9">
        <v>30</v>
      </c>
      <c r="X16" s="9"/>
      <c r="Y16" s="9">
        <v>33</v>
      </c>
      <c r="Z16" s="9"/>
      <c r="AA16" s="9">
        <v>34</v>
      </c>
      <c r="AB16" s="9"/>
      <c r="AC16" s="9"/>
      <c r="AD16" s="9"/>
      <c r="AE16" s="9"/>
      <c r="AF16" s="9"/>
      <c r="AG16" s="9"/>
    </row>
    <row r="17" spans="1:33" ht="25" customHeight="1" x14ac:dyDescent="0.25">
      <c r="A17" s="15">
        <f t="shared" si="1"/>
        <v>13</v>
      </c>
      <c r="B17" s="7" t="s">
        <v>41</v>
      </c>
      <c r="C17" s="7" t="s">
        <v>42</v>
      </c>
      <c r="D17" s="22">
        <f>F17/E17</f>
        <v>31.25</v>
      </c>
      <c r="E17" s="1">
        <f>COUNT(J17:AG17)-1</f>
        <v>8</v>
      </c>
      <c r="F17" s="1">
        <f>I17-X17</f>
        <v>250</v>
      </c>
      <c r="G17" s="1"/>
      <c r="H17" s="1">
        <f>COUNT(K17:AG17)</f>
        <v>9</v>
      </c>
      <c r="I17" s="1">
        <f>SUM(J17:AG17)</f>
        <v>273</v>
      </c>
      <c r="J17" s="1"/>
      <c r="K17" s="9"/>
      <c r="L17" s="9">
        <v>35</v>
      </c>
      <c r="M17" s="9">
        <v>30</v>
      </c>
      <c r="N17" s="9">
        <v>36</v>
      </c>
      <c r="O17" s="9">
        <v>34</v>
      </c>
      <c r="P17" s="9">
        <v>30</v>
      </c>
      <c r="Q17" s="9">
        <v>28</v>
      </c>
      <c r="R17" s="9"/>
      <c r="S17" s="9"/>
      <c r="T17" s="9"/>
      <c r="U17" s="9"/>
      <c r="V17" s="9"/>
      <c r="W17" s="9">
        <v>31</v>
      </c>
      <c r="X17" s="16">
        <v>23</v>
      </c>
      <c r="Y17" s="9"/>
      <c r="Z17" s="9">
        <v>26</v>
      </c>
      <c r="AA17" s="9"/>
      <c r="AB17" s="9"/>
      <c r="AC17" s="9"/>
      <c r="AD17" s="9"/>
      <c r="AE17" s="9"/>
      <c r="AF17" s="9"/>
      <c r="AG17" s="9"/>
    </row>
    <row r="18" spans="1:33" ht="25" customHeight="1" x14ac:dyDescent="0.25">
      <c r="A18" s="15">
        <f t="shared" si="1"/>
        <v>14</v>
      </c>
      <c r="B18" s="7" t="s">
        <v>47</v>
      </c>
      <c r="C18" s="7" t="s">
        <v>48</v>
      </c>
      <c r="D18" s="22">
        <f>F18/E18</f>
        <v>30.625</v>
      </c>
      <c r="E18" s="1">
        <f>COUNT(J18:AG18)-2</f>
        <v>8</v>
      </c>
      <c r="F18" s="1">
        <f>I18-M18-O18</f>
        <v>245</v>
      </c>
      <c r="G18" s="1"/>
      <c r="H18" s="1">
        <f>COUNT(K18:AG18)</f>
        <v>10</v>
      </c>
      <c r="I18" s="1">
        <f>SUM(J18:AG18)</f>
        <v>292</v>
      </c>
      <c r="J18" s="1"/>
      <c r="K18" s="9">
        <v>29</v>
      </c>
      <c r="L18" s="9">
        <v>30</v>
      </c>
      <c r="M18" s="16">
        <v>22</v>
      </c>
      <c r="N18" s="9">
        <v>31</v>
      </c>
      <c r="O18" s="16">
        <v>25</v>
      </c>
      <c r="P18" s="9">
        <v>25</v>
      </c>
      <c r="Q18" s="9"/>
      <c r="R18" s="9"/>
      <c r="S18" s="9">
        <v>31</v>
      </c>
      <c r="T18" s="9"/>
      <c r="U18" s="9">
        <v>28</v>
      </c>
      <c r="V18" s="9">
        <v>37</v>
      </c>
      <c r="W18" s="9"/>
      <c r="X18" s="9"/>
      <c r="Y18" s="9">
        <v>34</v>
      </c>
      <c r="Z18" s="9"/>
      <c r="AA18" s="9"/>
      <c r="AB18" s="9"/>
      <c r="AC18" s="9"/>
      <c r="AD18" s="9"/>
      <c r="AE18" s="9"/>
      <c r="AF18" s="9"/>
      <c r="AG18" s="9"/>
    </row>
    <row r="19" spans="1:33" ht="25" customHeight="1" x14ac:dyDescent="0.25">
      <c r="A19" s="15">
        <f t="shared" si="1"/>
        <v>15</v>
      </c>
      <c r="B19" s="7" t="s">
        <v>5</v>
      </c>
      <c r="C19" s="7" t="s">
        <v>6</v>
      </c>
      <c r="D19" s="22">
        <f>F19/E19</f>
        <v>30</v>
      </c>
      <c r="E19" s="1">
        <f>COUNT(J19:AG19)-1</f>
        <v>8</v>
      </c>
      <c r="F19" s="1">
        <f>I19-Z19</f>
        <v>240</v>
      </c>
      <c r="G19" s="1"/>
      <c r="H19" s="1">
        <f>COUNT(K19:AG19)</f>
        <v>9</v>
      </c>
      <c r="I19" s="1">
        <f>SUM(J19:AG19)</f>
        <v>263</v>
      </c>
      <c r="J19" s="1"/>
      <c r="K19" s="9"/>
      <c r="L19" s="9">
        <v>32</v>
      </c>
      <c r="M19" s="9">
        <v>28</v>
      </c>
      <c r="N19" s="9">
        <v>29</v>
      </c>
      <c r="O19" s="9">
        <v>33</v>
      </c>
      <c r="P19" s="9"/>
      <c r="Q19" s="9">
        <v>27</v>
      </c>
      <c r="R19" s="9"/>
      <c r="S19" s="9">
        <v>28</v>
      </c>
      <c r="T19" s="9"/>
      <c r="U19" s="9"/>
      <c r="V19" s="9"/>
      <c r="W19" s="9">
        <v>25</v>
      </c>
      <c r="X19" s="9"/>
      <c r="Y19" s="9">
        <v>38</v>
      </c>
      <c r="Z19" s="16">
        <v>23</v>
      </c>
      <c r="AA19" s="9"/>
      <c r="AB19" s="9"/>
      <c r="AC19" s="9"/>
      <c r="AD19" s="9"/>
      <c r="AE19" s="9"/>
      <c r="AF19" s="9"/>
      <c r="AG19" s="9"/>
    </row>
    <row r="20" spans="1:33" ht="25" customHeight="1" x14ac:dyDescent="0.25">
      <c r="A20" s="15">
        <f t="shared" si="1"/>
        <v>16</v>
      </c>
      <c r="B20" s="7" t="s">
        <v>66</v>
      </c>
      <c r="C20" s="7" t="s">
        <v>40</v>
      </c>
      <c r="D20" s="22">
        <f>F20/E20</f>
        <v>29.25</v>
      </c>
      <c r="E20" s="1">
        <f>COUNT(J20:AG20)-2</f>
        <v>8</v>
      </c>
      <c r="F20" s="1">
        <f>I20-M20-N20</f>
        <v>234</v>
      </c>
      <c r="G20" s="1"/>
      <c r="H20" s="1">
        <f>COUNT(K20:AG20)</f>
        <v>10</v>
      </c>
      <c r="I20" s="1">
        <f>SUM(J20:AG20)</f>
        <v>281</v>
      </c>
      <c r="J20" s="1"/>
      <c r="K20" s="9"/>
      <c r="L20" s="9">
        <v>29</v>
      </c>
      <c r="M20" s="16">
        <v>24</v>
      </c>
      <c r="N20" s="16">
        <v>23</v>
      </c>
      <c r="O20" s="9"/>
      <c r="P20" s="9">
        <v>26</v>
      </c>
      <c r="Q20" s="9"/>
      <c r="R20" s="9">
        <v>25</v>
      </c>
      <c r="S20" s="9"/>
      <c r="T20" s="9">
        <v>30</v>
      </c>
      <c r="U20" s="9">
        <v>28</v>
      </c>
      <c r="V20" s="9"/>
      <c r="W20" s="9"/>
      <c r="X20" s="9">
        <v>33</v>
      </c>
      <c r="Y20" s="9">
        <v>30</v>
      </c>
      <c r="Z20" s="9">
        <v>33</v>
      </c>
      <c r="AA20" s="9"/>
      <c r="AB20" s="9"/>
      <c r="AC20" s="9"/>
      <c r="AD20" s="9"/>
      <c r="AE20" s="9"/>
      <c r="AF20" s="9"/>
      <c r="AG20" s="9"/>
    </row>
    <row r="21" spans="1:33" ht="25" customHeight="1" x14ac:dyDescent="0.25">
      <c r="A21" s="15">
        <f t="shared" si="1"/>
        <v>17</v>
      </c>
      <c r="B21" s="7" t="s">
        <v>57</v>
      </c>
      <c r="C21" s="7" t="s">
        <v>58</v>
      </c>
      <c r="D21" s="22">
        <f>F21/E21</f>
        <v>29.25</v>
      </c>
      <c r="E21" s="1">
        <f>COUNT(J21:AG21)-2</f>
        <v>8</v>
      </c>
      <c r="F21" s="1">
        <f>I21-Z21-AA21</f>
        <v>234</v>
      </c>
      <c r="G21" s="1"/>
      <c r="H21" s="1">
        <f>COUNT(K21:AG21)</f>
        <v>10</v>
      </c>
      <c r="I21" s="1">
        <f>SUM(J21:AG21)</f>
        <v>282</v>
      </c>
      <c r="J21" s="1"/>
      <c r="K21" s="9"/>
      <c r="L21" s="9"/>
      <c r="M21" s="9"/>
      <c r="N21" s="9"/>
      <c r="O21" s="9"/>
      <c r="P21" s="9"/>
      <c r="Q21" s="9"/>
      <c r="R21" s="9">
        <v>27</v>
      </c>
      <c r="S21" s="9">
        <v>34</v>
      </c>
      <c r="T21" s="9">
        <v>27</v>
      </c>
      <c r="U21" s="9">
        <v>27</v>
      </c>
      <c r="V21" s="9">
        <v>25</v>
      </c>
      <c r="W21" s="9">
        <v>30</v>
      </c>
      <c r="X21" s="9">
        <v>32</v>
      </c>
      <c r="Y21" s="9">
        <v>32</v>
      </c>
      <c r="Z21" s="16">
        <v>23</v>
      </c>
      <c r="AA21" s="16">
        <v>25</v>
      </c>
      <c r="AB21" s="9"/>
      <c r="AC21" s="9"/>
      <c r="AD21" s="9"/>
      <c r="AE21" s="9"/>
      <c r="AF21" s="9"/>
      <c r="AG21" s="9"/>
    </row>
    <row r="22" spans="1:33" ht="25" customHeight="1" x14ac:dyDescent="0.25">
      <c r="A22" s="15">
        <f t="shared" si="1"/>
        <v>18</v>
      </c>
      <c r="B22" s="7" t="s">
        <v>45</v>
      </c>
      <c r="C22" s="7" t="s">
        <v>46</v>
      </c>
      <c r="D22" s="22">
        <f>F22/E22</f>
        <v>28.625</v>
      </c>
      <c r="E22" s="1">
        <f>COUNT(J22:AG22)-3</f>
        <v>8</v>
      </c>
      <c r="F22" s="1">
        <f>I22-K22-X22-M22</f>
        <v>229</v>
      </c>
      <c r="G22" s="1"/>
      <c r="H22" s="1">
        <f>COUNT(K22:AG22)</f>
        <v>11</v>
      </c>
      <c r="I22" s="1">
        <f>SUM(J22:AG22)</f>
        <v>301</v>
      </c>
      <c r="J22" s="1"/>
      <c r="K22" s="16">
        <v>23</v>
      </c>
      <c r="L22" s="9">
        <v>27</v>
      </c>
      <c r="M22" s="16">
        <v>25</v>
      </c>
      <c r="N22" s="9"/>
      <c r="O22" s="9">
        <v>31</v>
      </c>
      <c r="P22" s="9">
        <v>25</v>
      </c>
      <c r="Q22" s="9"/>
      <c r="R22" s="9">
        <v>26</v>
      </c>
      <c r="S22" s="9"/>
      <c r="T22" s="9">
        <v>30</v>
      </c>
      <c r="U22" s="9"/>
      <c r="V22" s="9">
        <v>26</v>
      </c>
      <c r="W22" s="9"/>
      <c r="X22" s="16">
        <v>24</v>
      </c>
      <c r="Y22" s="9"/>
      <c r="Z22" s="9">
        <v>32</v>
      </c>
      <c r="AA22" s="9">
        <v>32</v>
      </c>
      <c r="AB22" s="9"/>
      <c r="AC22" s="9"/>
      <c r="AD22" s="9"/>
      <c r="AE22" s="9"/>
      <c r="AF22" s="9"/>
      <c r="AG22" s="9"/>
    </row>
    <row r="23" spans="1:33" ht="25" customHeight="1" x14ac:dyDescent="0.25">
      <c r="A23" s="15">
        <f t="shared" si="1"/>
        <v>19</v>
      </c>
      <c r="B23" s="7" t="s">
        <v>67</v>
      </c>
      <c r="C23" s="7" t="s">
        <v>68</v>
      </c>
      <c r="D23" s="22">
        <f>F23/E23</f>
        <v>28.5</v>
      </c>
      <c r="E23" s="1">
        <f>COUNT(J23:AG23)</f>
        <v>8</v>
      </c>
      <c r="F23" s="1">
        <f>I23</f>
        <v>228</v>
      </c>
      <c r="G23" s="1"/>
      <c r="H23" s="1">
        <f>COUNT(K23:AG23)</f>
        <v>8</v>
      </c>
      <c r="I23" s="1">
        <f>SUM(J23:AG23)</f>
        <v>228</v>
      </c>
      <c r="J23" s="1"/>
      <c r="K23" s="9"/>
      <c r="L23" s="9">
        <v>26</v>
      </c>
      <c r="M23" s="9">
        <v>26</v>
      </c>
      <c r="N23" s="9"/>
      <c r="O23" s="9"/>
      <c r="P23" s="9"/>
      <c r="Q23" s="9"/>
      <c r="R23" s="9"/>
      <c r="S23" s="9">
        <v>30</v>
      </c>
      <c r="T23" s="9">
        <v>29</v>
      </c>
      <c r="U23" s="9">
        <v>25</v>
      </c>
      <c r="V23" s="9">
        <v>31</v>
      </c>
      <c r="W23" s="9"/>
      <c r="X23" s="9">
        <v>28</v>
      </c>
      <c r="Y23" s="9"/>
      <c r="Z23" s="9"/>
      <c r="AA23" s="9">
        <v>33</v>
      </c>
      <c r="AB23" s="9"/>
      <c r="AC23" s="9"/>
      <c r="AD23" s="9"/>
      <c r="AE23" s="9"/>
      <c r="AF23" s="9"/>
      <c r="AG23" s="9"/>
    </row>
    <row r="24" spans="1:33" ht="25" customHeight="1" x14ac:dyDescent="0.25">
      <c r="A24" s="15">
        <f t="shared" si="1"/>
        <v>20</v>
      </c>
      <c r="B24" s="7" t="s">
        <v>9</v>
      </c>
      <c r="C24" s="7" t="s">
        <v>10</v>
      </c>
      <c r="D24" s="22">
        <f>F24/E24</f>
        <v>26.625</v>
      </c>
      <c r="E24" s="1">
        <f>COUNT(J24:AG24)-4</f>
        <v>8</v>
      </c>
      <c r="F24" s="1">
        <f>I24-O24-W24-V24-R24</f>
        <v>213</v>
      </c>
      <c r="G24" s="1"/>
      <c r="H24" s="1">
        <f>COUNT(K24:AG24)</f>
        <v>12</v>
      </c>
      <c r="I24" s="1">
        <f>SUM(J24:AG24)</f>
        <v>291</v>
      </c>
      <c r="J24" s="1"/>
      <c r="K24" s="9">
        <v>32</v>
      </c>
      <c r="L24" s="9">
        <v>26</v>
      </c>
      <c r="M24" s="9">
        <v>24</v>
      </c>
      <c r="N24" s="9">
        <v>28</v>
      </c>
      <c r="O24" s="16">
        <v>14</v>
      </c>
      <c r="P24" s="9"/>
      <c r="Q24" s="9"/>
      <c r="R24" s="16">
        <v>23</v>
      </c>
      <c r="S24" s="9">
        <v>27</v>
      </c>
      <c r="T24" s="9"/>
      <c r="U24" s="9">
        <v>23</v>
      </c>
      <c r="V24" s="16">
        <v>22</v>
      </c>
      <c r="W24" s="16">
        <v>19</v>
      </c>
      <c r="X24" s="9"/>
      <c r="Y24" s="9"/>
      <c r="Z24" s="9">
        <v>24</v>
      </c>
      <c r="AA24" s="9">
        <v>29</v>
      </c>
      <c r="AB24" s="9"/>
      <c r="AC24" s="9"/>
      <c r="AD24" s="9"/>
      <c r="AE24" s="9"/>
      <c r="AF24" s="9"/>
      <c r="AG24" s="9"/>
    </row>
    <row r="25" spans="1:33" ht="25" customHeight="1" x14ac:dyDescent="0.25">
      <c r="A25" s="15">
        <f t="shared" si="1"/>
        <v>21</v>
      </c>
      <c r="B25" s="7" t="s">
        <v>27</v>
      </c>
      <c r="C25" s="7" t="s">
        <v>28</v>
      </c>
      <c r="D25" s="22">
        <f>F25/E25</f>
        <v>26.625</v>
      </c>
      <c r="E25" s="1">
        <f>COUNT(J25:AG25)-1</f>
        <v>8</v>
      </c>
      <c r="F25" s="1">
        <f>I25-O25</f>
        <v>213</v>
      </c>
      <c r="G25" s="1"/>
      <c r="H25" s="1">
        <f>COUNT(K25:AG25)</f>
        <v>9</v>
      </c>
      <c r="I25" s="1">
        <f>SUM(J25:AG25)</f>
        <v>231</v>
      </c>
      <c r="J25" s="1"/>
      <c r="K25" s="9"/>
      <c r="L25" s="9">
        <v>25</v>
      </c>
      <c r="M25" s="9">
        <v>22</v>
      </c>
      <c r="N25" s="9"/>
      <c r="O25" s="16">
        <v>18</v>
      </c>
      <c r="P25" s="9">
        <v>31</v>
      </c>
      <c r="Q25" s="9">
        <v>19</v>
      </c>
      <c r="R25" s="9"/>
      <c r="S25" s="9">
        <v>30</v>
      </c>
      <c r="T25" s="9"/>
      <c r="U25" s="9"/>
      <c r="V25" s="9"/>
      <c r="W25" s="9"/>
      <c r="X25" s="9">
        <v>37</v>
      </c>
      <c r="Y25" s="9">
        <v>18</v>
      </c>
      <c r="Z25" s="9"/>
      <c r="AA25" s="9">
        <v>31</v>
      </c>
      <c r="AB25" s="9"/>
      <c r="AC25" s="9"/>
      <c r="AD25" s="9"/>
      <c r="AE25" s="9"/>
      <c r="AF25" s="9"/>
      <c r="AG25" s="9"/>
    </row>
    <row r="26" spans="1:33" ht="25" customHeight="1" x14ac:dyDescent="0.25">
      <c r="A26" s="15">
        <f t="shared" si="1"/>
        <v>22</v>
      </c>
      <c r="B26" s="7" t="s">
        <v>39</v>
      </c>
      <c r="C26" s="7" t="s">
        <v>40</v>
      </c>
      <c r="D26" s="22">
        <f>F26/E26</f>
        <v>24.875</v>
      </c>
      <c r="E26" s="1">
        <f>COUNT(J26:AG26)</f>
        <v>8</v>
      </c>
      <c r="F26" s="1">
        <f>I26</f>
        <v>199</v>
      </c>
      <c r="G26" s="1"/>
      <c r="H26" s="1">
        <f>COUNT(K26:AG26)</f>
        <v>8</v>
      </c>
      <c r="I26" s="1">
        <f>SUM(J26:AG26)</f>
        <v>199</v>
      </c>
      <c r="J26" s="1"/>
      <c r="K26" s="9"/>
      <c r="L26" s="9"/>
      <c r="M26" s="9"/>
      <c r="N26" s="9"/>
      <c r="O26" s="9"/>
      <c r="P26" s="9"/>
      <c r="Q26" s="9"/>
      <c r="R26" s="9">
        <v>21</v>
      </c>
      <c r="S26" s="9">
        <v>23</v>
      </c>
      <c r="T26" s="9"/>
      <c r="U26" s="9">
        <v>24</v>
      </c>
      <c r="V26" s="9">
        <v>28</v>
      </c>
      <c r="W26" s="9">
        <v>22</v>
      </c>
      <c r="X26" s="9">
        <v>22</v>
      </c>
      <c r="Y26" s="9">
        <v>30</v>
      </c>
      <c r="Z26" s="9"/>
      <c r="AA26" s="9">
        <v>29</v>
      </c>
      <c r="AB26" s="9"/>
      <c r="AC26" s="9"/>
      <c r="AD26" s="9"/>
      <c r="AE26" s="9"/>
      <c r="AF26" s="9"/>
      <c r="AG26" s="9"/>
    </row>
    <row r="27" spans="1:33" ht="25" customHeight="1" x14ac:dyDescent="0.25">
      <c r="A27" s="15">
        <f t="shared" si="1"/>
        <v>23</v>
      </c>
      <c r="B27" s="7" t="s">
        <v>59</v>
      </c>
      <c r="C27" s="7" t="s">
        <v>10</v>
      </c>
      <c r="D27" s="22">
        <f>F27/E27</f>
        <v>33.166666666666664</v>
      </c>
      <c r="E27" s="1">
        <f>COUNT(J27:AG27)</f>
        <v>6</v>
      </c>
      <c r="F27" s="1">
        <f>I27</f>
        <v>199</v>
      </c>
      <c r="G27" s="1"/>
      <c r="H27" s="1">
        <f>COUNT(K27:AG27)</f>
        <v>6</v>
      </c>
      <c r="I27" s="1">
        <f>SUM(J27:AG27)</f>
        <v>199</v>
      </c>
      <c r="J27" s="1"/>
      <c r="K27" s="9"/>
      <c r="L27" s="9"/>
      <c r="M27" s="9">
        <v>30</v>
      </c>
      <c r="N27" s="9">
        <v>35</v>
      </c>
      <c r="O27" s="9"/>
      <c r="P27" s="9">
        <v>36</v>
      </c>
      <c r="Q27" s="9"/>
      <c r="R27" s="9">
        <v>32</v>
      </c>
      <c r="S27" s="9"/>
      <c r="T27" s="9">
        <v>30</v>
      </c>
      <c r="U27" s="9"/>
      <c r="V27" s="9">
        <v>36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25" customHeight="1" x14ac:dyDescent="0.25">
      <c r="A28" s="15">
        <f t="shared" si="1"/>
        <v>24</v>
      </c>
      <c r="B28" s="7" t="s">
        <v>11</v>
      </c>
      <c r="C28" s="7" t="s">
        <v>12</v>
      </c>
      <c r="D28" s="22">
        <f>F28/E28</f>
        <v>30.333333333333332</v>
      </c>
      <c r="E28" s="1">
        <f>COUNT(J28:AG28)</f>
        <v>6</v>
      </c>
      <c r="F28" s="1">
        <f>I28</f>
        <v>182</v>
      </c>
      <c r="G28" s="1"/>
      <c r="H28" s="1">
        <f>COUNT(K28:AG28)</f>
        <v>6</v>
      </c>
      <c r="I28" s="1">
        <f>SUM(J28:AG28)</f>
        <v>182</v>
      </c>
      <c r="J28" s="1"/>
      <c r="K28" s="9"/>
      <c r="L28" s="9">
        <v>30</v>
      </c>
      <c r="M28" s="9">
        <v>33</v>
      </c>
      <c r="N28" s="9">
        <v>28</v>
      </c>
      <c r="O28" s="9"/>
      <c r="P28" s="9"/>
      <c r="Q28" s="9">
        <v>30</v>
      </c>
      <c r="R28" s="9"/>
      <c r="S28" s="9"/>
      <c r="T28" s="9"/>
      <c r="U28" s="9"/>
      <c r="V28" s="9"/>
      <c r="W28" s="9"/>
      <c r="X28" s="9"/>
      <c r="Y28" s="9"/>
      <c r="Z28" s="9">
        <v>31</v>
      </c>
      <c r="AA28" s="9">
        <v>30</v>
      </c>
      <c r="AB28" s="9"/>
      <c r="AC28" s="9"/>
      <c r="AD28" s="9"/>
      <c r="AE28" s="9"/>
      <c r="AF28" s="9"/>
      <c r="AG28" s="9"/>
    </row>
    <row r="29" spans="1:33" ht="25" customHeight="1" x14ac:dyDescent="0.25">
      <c r="A29" s="15">
        <f t="shared" si="1"/>
        <v>25</v>
      </c>
      <c r="B29" s="7" t="s">
        <v>38</v>
      </c>
      <c r="C29" s="7" t="s">
        <v>18</v>
      </c>
      <c r="D29" s="22">
        <f>F29/E29</f>
        <v>28.333333333333332</v>
      </c>
      <c r="E29" s="1">
        <f>COUNT(J29:AG29)</f>
        <v>6</v>
      </c>
      <c r="F29" s="1">
        <f>I29</f>
        <v>170</v>
      </c>
      <c r="G29" s="1"/>
      <c r="H29" s="1">
        <f>COUNT(K29:AG29)</f>
        <v>6</v>
      </c>
      <c r="I29" s="1">
        <f>SUM(J29:AG29)</f>
        <v>170</v>
      </c>
      <c r="J29" s="1"/>
      <c r="K29" s="9">
        <v>23</v>
      </c>
      <c r="L29" s="9"/>
      <c r="M29" s="9"/>
      <c r="N29" s="9">
        <v>27</v>
      </c>
      <c r="O29" s="9">
        <v>25</v>
      </c>
      <c r="P29" s="9"/>
      <c r="Q29" s="9"/>
      <c r="R29" s="9"/>
      <c r="S29" s="9"/>
      <c r="T29" s="9"/>
      <c r="U29" s="9"/>
      <c r="V29" s="9">
        <v>28</v>
      </c>
      <c r="W29" s="9">
        <v>33</v>
      </c>
      <c r="X29" s="9">
        <v>34</v>
      </c>
      <c r="Y29" s="9"/>
      <c r="Z29" s="9"/>
      <c r="AA29" s="9"/>
      <c r="AB29" s="9"/>
      <c r="AC29" s="9"/>
      <c r="AD29" s="9"/>
      <c r="AE29" s="9"/>
      <c r="AF29" s="9"/>
      <c r="AG29" s="9"/>
    </row>
    <row r="30" spans="1:33" ht="25" customHeight="1" x14ac:dyDescent="0.25">
      <c r="A30" s="15">
        <f t="shared" si="1"/>
        <v>26</v>
      </c>
      <c r="B30" s="7" t="s">
        <v>62</v>
      </c>
      <c r="C30" s="7" t="s">
        <v>63</v>
      </c>
      <c r="D30" s="22">
        <f>F30/E30</f>
        <v>32.799999999999997</v>
      </c>
      <c r="E30" s="1">
        <f>COUNT(J30:AG30)</f>
        <v>5</v>
      </c>
      <c r="F30" s="1">
        <f>I30</f>
        <v>164</v>
      </c>
      <c r="G30" s="1"/>
      <c r="H30" s="1">
        <f>COUNT(K30:AG30)</f>
        <v>5</v>
      </c>
      <c r="I30" s="1">
        <f>SUM(J30:AG30)</f>
        <v>164</v>
      </c>
      <c r="J30" s="1"/>
      <c r="K30" s="9">
        <v>32</v>
      </c>
      <c r="L30" s="9"/>
      <c r="M30" s="9"/>
      <c r="N30" s="9"/>
      <c r="O30" s="9"/>
      <c r="P30" s="9"/>
      <c r="Q30" s="9"/>
      <c r="R30" s="9">
        <v>32</v>
      </c>
      <c r="S30" s="9">
        <v>25</v>
      </c>
      <c r="T30" s="9"/>
      <c r="U30" s="9"/>
      <c r="V30" s="9">
        <v>41</v>
      </c>
      <c r="W30" s="9"/>
      <c r="X30" s="9">
        <v>34</v>
      </c>
      <c r="Y30" s="9"/>
      <c r="Z30" s="9"/>
      <c r="AA30" s="9"/>
      <c r="AB30" s="9"/>
      <c r="AC30" s="9"/>
      <c r="AD30" s="9"/>
      <c r="AE30" s="9"/>
      <c r="AF30" s="9"/>
      <c r="AG30" s="9"/>
    </row>
    <row r="31" spans="1:33" ht="25" customHeight="1" x14ac:dyDescent="0.25">
      <c r="A31" s="15">
        <f t="shared" si="1"/>
        <v>27</v>
      </c>
      <c r="B31" s="7" t="s">
        <v>49</v>
      </c>
      <c r="C31" s="7" t="s">
        <v>50</v>
      </c>
      <c r="D31" s="22">
        <f>F31/E31</f>
        <v>22.142857142857142</v>
      </c>
      <c r="E31" s="1">
        <f>COUNT(J31:AG31)</f>
        <v>7</v>
      </c>
      <c r="F31" s="1">
        <f>I31</f>
        <v>155</v>
      </c>
      <c r="G31" s="1"/>
      <c r="H31" s="1">
        <f>COUNT(K31:AG31)</f>
        <v>7</v>
      </c>
      <c r="I31" s="1">
        <f>SUM(J31:AG31)</f>
        <v>155</v>
      </c>
      <c r="J31" s="1"/>
      <c r="K31" s="9">
        <v>28</v>
      </c>
      <c r="L31" s="9">
        <v>22</v>
      </c>
      <c r="M31" s="9"/>
      <c r="N31" s="9"/>
      <c r="O31" s="9"/>
      <c r="P31" s="9"/>
      <c r="Q31" s="9"/>
      <c r="R31" s="9">
        <v>15</v>
      </c>
      <c r="S31" s="9">
        <v>19</v>
      </c>
      <c r="T31" s="9"/>
      <c r="U31" s="9">
        <v>27</v>
      </c>
      <c r="V31" s="9"/>
      <c r="W31" s="9">
        <v>24</v>
      </c>
      <c r="X31" s="9">
        <v>20</v>
      </c>
      <c r="Y31" s="9"/>
      <c r="Z31" s="9"/>
      <c r="AA31" s="9"/>
      <c r="AB31" s="9"/>
      <c r="AC31" s="9"/>
      <c r="AD31" s="9"/>
      <c r="AE31" s="9"/>
      <c r="AF31" s="9"/>
      <c r="AG31" s="9"/>
    </row>
    <row r="32" spans="1:33" ht="25" customHeight="1" x14ac:dyDescent="0.25">
      <c r="A32" s="15">
        <f t="shared" si="1"/>
        <v>28</v>
      </c>
      <c r="B32" s="7" t="s">
        <v>25</v>
      </c>
      <c r="C32" s="7" t="s">
        <v>26</v>
      </c>
      <c r="D32" s="22">
        <f>F32/E32</f>
        <v>28.8</v>
      </c>
      <c r="E32" s="1">
        <f>COUNT(J32:AG32)</f>
        <v>5</v>
      </c>
      <c r="F32" s="1">
        <f>I32</f>
        <v>144</v>
      </c>
      <c r="G32" s="1"/>
      <c r="H32" s="1">
        <f>COUNT(K32:AG32)</f>
        <v>5</v>
      </c>
      <c r="I32" s="1">
        <f>SUM(J32:AG32)</f>
        <v>144</v>
      </c>
      <c r="J32" s="1"/>
      <c r="K32" s="9"/>
      <c r="L32" s="9"/>
      <c r="M32" s="9"/>
      <c r="N32" s="9"/>
      <c r="O32" s="9"/>
      <c r="P32" s="9"/>
      <c r="Q32" s="9"/>
      <c r="R32" s="9"/>
      <c r="S32" s="9">
        <v>29</v>
      </c>
      <c r="T32" s="9"/>
      <c r="U32" s="9">
        <v>24</v>
      </c>
      <c r="V32" s="9">
        <v>33</v>
      </c>
      <c r="W32" s="9">
        <v>31</v>
      </c>
      <c r="X32" s="9"/>
      <c r="Y32" s="9">
        <v>27</v>
      </c>
      <c r="Z32" s="9"/>
      <c r="AA32" s="9"/>
      <c r="AB32" s="9"/>
      <c r="AC32" s="9"/>
      <c r="AD32" s="9"/>
      <c r="AE32" s="9"/>
      <c r="AF32" s="9"/>
      <c r="AG32" s="9"/>
    </row>
    <row r="33" spans="1:33" ht="25" customHeight="1" x14ac:dyDescent="0.25">
      <c r="A33" s="15">
        <f t="shared" si="1"/>
        <v>29</v>
      </c>
      <c r="B33" s="7" t="s">
        <v>53</v>
      </c>
      <c r="C33" s="7" t="s">
        <v>54</v>
      </c>
      <c r="D33" s="22">
        <f>F33/E33</f>
        <v>35.25</v>
      </c>
      <c r="E33" s="1">
        <f>COUNT(J33:AG33)</f>
        <v>4</v>
      </c>
      <c r="F33" s="1">
        <f>I33</f>
        <v>141</v>
      </c>
      <c r="G33" s="1"/>
      <c r="H33" s="1">
        <f>COUNT(K33:AG33)</f>
        <v>4</v>
      </c>
      <c r="I33" s="1">
        <f>SUM(J33:AG33)</f>
        <v>141</v>
      </c>
      <c r="J33" s="1"/>
      <c r="K33" s="1"/>
      <c r="L33" s="1"/>
      <c r="M33" s="1">
        <v>34</v>
      </c>
      <c r="N33" s="1"/>
      <c r="O33" s="1"/>
      <c r="P33" s="1"/>
      <c r="Q33" s="1"/>
      <c r="R33" s="1"/>
      <c r="S33" s="1">
        <v>34</v>
      </c>
      <c r="T33" s="1"/>
      <c r="U33" s="1"/>
      <c r="V33" s="1">
        <v>34</v>
      </c>
      <c r="W33" s="1"/>
      <c r="X33" s="1">
        <v>39</v>
      </c>
      <c r="Y33" s="1"/>
      <c r="Z33" s="1"/>
      <c r="AA33" s="1"/>
      <c r="AB33" s="9"/>
      <c r="AC33" s="9"/>
      <c r="AD33" s="9"/>
      <c r="AE33" s="9"/>
      <c r="AF33" s="9"/>
      <c r="AG33" s="9"/>
    </row>
    <row r="34" spans="1:33" ht="25" customHeight="1" x14ac:dyDescent="0.25">
      <c r="A34" s="15">
        <f t="shared" si="1"/>
        <v>30</v>
      </c>
      <c r="B34" s="7" t="s">
        <v>19</v>
      </c>
      <c r="C34" s="7" t="s">
        <v>20</v>
      </c>
      <c r="D34" s="22">
        <f>F34/E34</f>
        <v>26.8</v>
      </c>
      <c r="E34" s="1">
        <f>COUNT(J34:AG34)</f>
        <v>5</v>
      </c>
      <c r="F34" s="1">
        <f>I34</f>
        <v>134</v>
      </c>
      <c r="G34" s="1"/>
      <c r="H34" s="1">
        <f>COUNT(K34:AG34)</f>
        <v>5</v>
      </c>
      <c r="I34" s="1">
        <f>SUM(J34:AG34)</f>
        <v>134</v>
      </c>
      <c r="J34" s="1"/>
      <c r="K34" s="9"/>
      <c r="L34" s="9"/>
      <c r="M34" s="9"/>
      <c r="N34" s="9"/>
      <c r="O34" s="9"/>
      <c r="P34" s="9">
        <v>27</v>
      </c>
      <c r="Q34" s="9"/>
      <c r="R34" s="9">
        <v>23</v>
      </c>
      <c r="S34" s="9">
        <v>27</v>
      </c>
      <c r="T34" s="9"/>
      <c r="U34" s="9"/>
      <c r="V34" s="9"/>
      <c r="W34" s="9"/>
      <c r="X34" s="9"/>
      <c r="Y34" s="9">
        <v>32</v>
      </c>
      <c r="Z34" s="9"/>
      <c r="AA34" s="9">
        <v>25</v>
      </c>
      <c r="AB34" s="9"/>
      <c r="AC34" s="9"/>
      <c r="AD34" s="9"/>
      <c r="AE34" s="9"/>
      <c r="AF34" s="9"/>
      <c r="AG34" s="9"/>
    </row>
    <row r="35" spans="1:33" ht="25" customHeight="1" x14ac:dyDescent="0.25">
      <c r="A35" s="15">
        <f t="shared" si="1"/>
        <v>31</v>
      </c>
      <c r="B35" s="7" t="s">
        <v>64</v>
      </c>
      <c r="C35" s="7" t="s">
        <v>65</v>
      </c>
      <c r="D35" s="22">
        <f>F35/E35</f>
        <v>33.25</v>
      </c>
      <c r="E35" s="1">
        <f>COUNT(J35:AG35)</f>
        <v>4</v>
      </c>
      <c r="F35" s="1">
        <f>I35</f>
        <v>133</v>
      </c>
      <c r="G35" s="1"/>
      <c r="H35" s="1">
        <f>COUNT(K35:AG35)</f>
        <v>4</v>
      </c>
      <c r="I35" s="1">
        <f>SUM(J35:AG35)</f>
        <v>133</v>
      </c>
      <c r="J35" s="1"/>
      <c r="K35" s="9"/>
      <c r="L35" s="9"/>
      <c r="M35" s="9">
        <v>35</v>
      </c>
      <c r="N35" s="9">
        <v>36</v>
      </c>
      <c r="O35" s="9"/>
      <c r="P35" s="9"/>
      <c r="Q35" s="9">
        <v>31</v>
      </c>
      <c r="R35" s="9"/>
      <c r="S35" s="9"/>
      <c r="T35" s="9"/>
      <c r="U35" s="9"/>
      <c r="V35" s="9">
        <v>31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25" customHeight="1" x14ac:dyDescent="0.25">
      <c r="A36" s="15">
        <f t="shared" si="1"/>
        <v>32</v>
      </c>
      <c r="B36" s="7" t="s">
        <v>51</v>
      </c>
      <c r="C36" s="7" t="s">
        <v>52</v>
      </c>
      <c r="D36" s="22">
        <f>F36/E36</f>
        <v>25.8</v>
      </c>
      <c r="E36" s="1">
        <f>COUNT(J36:AG36)</f>
        <v>5</v>
      </c>
      <c r="F36" s="1">
        <f>I36</f>
        <v>129</v>
      </c>
      <c r="G36" s="1"/>
      <c r="H36" s="1">
        <f>COUNT(K36:AG36)</f>
        <v>5</v>
      </c>
      <c r="I36" s="1">
        <f>SUM(J36:AG36)</f>
        <v>129</v>
      </c>
      <c r="J36" s="1"/>
      <c r="K36" s="9"/>
      <c r="L36" s="9"/>
      <c r="M36" s="9"/>
      <c r="N36" s="9"/>
      <c r="O36" s="9"/>
      <c r="P36" s="9"/>
      <c r="Q36" s="9">
        <v>32</v>
      </c>
      <c r="R36" s="9">
        <v>24</v>
      </c>
      <c r="S36" s="9">
        <v>25</v>
      </c>
      <c r="T36" s="9"/>
      <c r="U36" s="9">
        <v>25</v>
      </c>
      <c r="V36" s="9"/>
      <c r="W36" s="9"/>
      <c r="X36" s="9"/>
      <c r="Y36" s="9"/>
      <c r="Z36" s="9"/>
      <c r="AA36" s="9">
        <v>23</v>
      </c>
      <c r="AB36" s="9"/>
      <c r="AC36" s="9"/>
      <c r="AD36" s="9"/>
      <c r="AE36" s="9"/>
      <c r="AF36" s="9"/>
      <c r="AG36" s="9"/>
    </row>
    <row r="37" spans="1:33" ht="25" customHeight="1" x14ac:dyDescent="0.25">
      <c r="A37" s="15">
        <f t="shared" si="1"/>
        <v>33</v>
      </c>
      <c r="B37" s="7" t="s">
        <v>17</v>
      </c>
      <c r="C37" s="7" t="s">
        <v>18</v>
      </c>
      <c r="D37" s="22">
        <f>F37/E37</f>
        <v>29</v>
      </c>
      <c r="E37" s="1">
        <f>COUNT(J37:AG37)</f>
        <v>4</v>
      </c>
      <c r="F37" s="1">
        <f>I37</f>
        <v>116</v>
      </c>
      <c r="G37" s="1"/>
      <c r="H37" s="1">
        <f>COUNT(K37:AG37)</f>
        <v>4</v>
      </c>
      <c r="I37" s="1">
        <f>SUM(J37:AG37)</f>
        <v>116</v>
      </c>
      <c r="J37" s="1"/>
      <c r="K37" s="9"/>
      <c r="L37" s="9">
        <v>29</v>
      </c>
      <c r="M37" s="9"/>
      <c r="N37" s="9"/>
      <c r="O37" s="9"/>
      <c r="P37" s="9">
        <v>22</v>
      </c>
      <c r="Q37" s="9"/>
      <c r="R37" s="9"/>
      <c r="S37" s="9"/>
      <c r="T37" s="9"/>
      <c r="U37" s="9"/>
      <c r="V37" s="9"/>
      <c r="W37" s="9">
        <v>29</v>
      </c>
      <c r="X37" s="9"/>
      <c r="Y37" s="9"/>
      <c r="Z37" s="9"/>
      <c r="AA37" s="9">
        <v>36</v>
      </c>
      <c r="AB37" s="9"/>
      <c r="AC37" s="9"/>
      <c r="AD37" s="9"/>
      <c r="AE37" s="9"/>
      <c r="AF37" s="9"/>
      <c r="AG37" s="9"/>
    </row>
    <row r="38" spans="1:33" ht="25" customHeight="1" x14ac:dyDescent="0.25">
      <c r="A38" s="15">
        <f t="shared" si="1"/>
        <v>34</v>
      </c>
      <c r="B38" s="7" t="s">
        <v>80</v>
      </c>
      <c r="C38" s="7" t="s">
        <v>72</v>
      </c>
      <c r="D38" s="22">
        <f>F38/E38</f>
        <v>26.333333333333332</v>
      </c>
      <c r="E38" s="1">
        <f>COUNT(J38:AG38)</f>
        <v>3</v>
      </c>
      <c r="F38" s="1">
        <f>I38</f>
        <v>79</v>
      </c>
      <c r="G38" s="1"/>
      <c r="H38" s="1">
        <f>COUNT(K38:AG38)</f>
        <v>3</v>
      </c>
      <c r="I38" s="1">
        <f>SUM(J38:AG38)</f>
        <v>79</v>
      </c>
      <c r="J38" s="1"/>
      <c r="K38" s="9"/>
      <c r="L38" s="9"/>
      <c r="M38" s="9"/>
      <c r="N38" s="9"/>
      <c r="O38" s="9"/>
      <c r="P38" s="9"/>
      <c r="Q38" s="9"/>
      <c r="R38" s="9"/>
      <c r="S38" s="9">
        <v>26</v>
      </c>
      <c r="T38" s="9">
        <v>33</v>
      </c>
      <c r="U38" s="9"/>
      <c r="V38" s="9"/>
      <c r="W38" s="9"/>
      <c r="X38" s="9"/>
      <c r="Y38" s="9"/>
      <c r="Z38" s="9"/>
      <c r="AA38" s="9">
        <v>20</v>
      </c>
      <c r="AB38" s="9"/>
      <c r="AC38" s="9"/>
      <c r="AD38" s="9"/>
      <c r="AE38" s="9"/>
      <c r="AF38" s="9"/>
      <c r="AG38" s="9"/>
    </row>
    <row r="39" spans="1:33" ht="25" customHeight="1" x14ac:dyDescent="0.25">
      <c r="A39" s="15">
        <f t="shared" si="1"/>
        <v>35</v>
      </c>
      <c r="B39" s="7" t="s">
        <v>13</v>
      </c>
      <c r="C39" s="7" t="s">
        <v>14</v>
      </c>
      <c r="D39" s="22">
        <f>F39/E39</f>
        <v>35</v>
      </c>
      <c r="E39" s="1">
        <f>COUNT(J39:AG39)</f>
        <v>2</v>
      </c>
      <c r="F39" s="1">
        <f>I39</f>
        <v>70</v>
      </c>
      <c r="G39" s="1"/>
      <c r="H39" s="1">
        <f>COUNT(K39:AG39)</f>
        <v>2</v>
      </c>
      <c r="I39" s="1">
        <f>SUM(J39:AG39)</f>
        <v>70</v>
      </c>
      <c r="J39" s="1"/>
      <c r="K39" s="9"/>
      <c r="L39" s="9"/>
      <c r="M39" s="9"/>
      <c r="N39" s="9">
        <v>36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>
        <v>34</v>
      </c>
      <c r="AB39" s="9"/>
      <c r="AC39" s="9"/>
      <c r="AD39" s="9"/>
      <c r="AE39" s="9"/>
      <c r="AF39" s="9"/>
      <c r="AG39" s="9"/>
    </row>
    <row r="40" spans="1:33" ht="25" customHeight="1" x14ac:dyDescent="0.25">
      <c r="A40" s="15">
        <f t="shared" si="1"/>
        <v>36</v>
      </c>
      <c r="B40" s="7" t="s">
        <v>71</v>
      </c>
      <c r="C40" s="7" t="s">
        <v>28</v>
      </c>
      <c r="D40" s="22">
        <f>F40/E40</f>
        <v>22</v>
      </c>
      <c r="E40" s="1">
        <f>COUNT(J40:AG40)</f>
        <v>2</v>
      </c>
      <c r="F40" s="1">
        <f>I40</f>
        <v>44</v>
      </c>
      <c r="G40" s="1"/>
      <c r="H40" s="1">
        <f>COUNT(K40:AG40)</f>
        <v>2</v>
      </c>
      <c r="I40" s="1">
        <f>SUM(J40:AG40)</f>
        <v>44</v>
      </c>
      <c r="J40" s="1"/>
      <c r="K40" s="9"/>
      <c r="L40" s="9"/>
      <c r="M40" s="9"/>
      <c r="N40" s="9"/>
      <c r="O40" s="9"/>
      <c r="P40" s="9">
        <v>19</v>
      </c>
      <c r="Q40" s="9">
        <v>25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25" customHeight="1" x14ac:dyDescent="0.25">
      <c r="A41" s="15">
        <f t="shared" si="1"/>
        <v>37</v>
      </c>
      <c r="B41" s="7" t="s">
        <v>36</v>
      </c>
      <c r="C41" s="7" t="s">
        <v>37</v>
      </c>
      <c r="D41" s="22">
        <f>F41/E41</f>
        <v>21.5</v>
      </c>
      <c r="E41" s="1">
        <f>COUNT(J41:AG41)</f>
        <v>2</v>
      </c>
      <c r="F41" s="1">
        <f>I41</f>
        <v>43</v>
      </c>
      <c r="G41" s="1"/>
      <c r="H41" s="1">
        <f>COUNT(K41:AG41)</f>
        <v>2</v>
      </c>
      <c r="I41" s="1">
        <f>SUM(J41:AG41)</f>
        <v>43</v>
      </c>
      <c r="J41" s="1"/>
      <c r="K41" s="9"/>
      <c r="L41" s="9"/>
      <c r="M41" s="9"/>
      <c r="N41" s="9"/>
      <c r="O41" s="9"/>
      <c r="P41" s="9">
        <v>17</v>
      </c>
      <c r="Q41" s="9">
        <v>26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25" customHeight="1" x14ac:dyDescent="0.25">
      <c r="A42" s="15">
        <f t="shared" si="1"/>
        <v>38</v>
      </c>
      <c r="B42" s="7" t="s">
        <v>76</v>
      </c>
      <c r="C42" s="7" t="s">
        <v>77</v>
      </c>
      <c r="D42" s="22">
        <f>F42/E42</f>
        <v>41</v>
      </c>
      <c r="E42" s="1">
        <f>COUNT(J42:AG42)</f>
        <v>1</v>
      </c>
      <c r="F42" s="1">
        <f>I42</f>
        <v>41</v>
      </c>
      <c r="G42" s="1"/>
      <c r="H42" s="1">
        <f>COUNT(K42:AG42)</f>
        <v>1</v>
      </c>
      <c r="I42" s="1">
        <f>SUM(J42:AG42)</f>
        <v>41</v>
      </c>
      <c r="J42" s="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>
        <v>41</v>
      </c>
      <c r="Z42" s="9"/>
      <c r="AA42" s="9"/>
      <c r="AB42" s="9"/>
      <c r="AC42" s="9"/>
      <c r="AD42" s="9"/>
      <c r="AE42" s="9"/>
      <c r="AF42" s="9"/>
      <c r="AG42" s="9"/>
    </row>
    <row r="43" spans="1:33" ht="25" customHeight="1" x14ac:dyDescent="0.25">
      <c r="A43" s="15">
        <f t="shared" si="1"/>
        <v>39</v>
      </c>
      <c r="B43" s="10" t="s">
        <v>74</v>
      </c>
      <c r="C43" s="10" t="s">
        <v>75</v>
      </c>
      <c r="D43" s="22">
        <f>F43/E43</f>
        <v>28</v>
      </c>
      <c r="E43" s="1">
        <f>COUNT(J43:AG43)</f>
        <v>1</v>
      </c>
      <c r="F43" s="1">
        <f>I43</f>
        <v>28</v>
      </c>
      <c r="G43" s="1"/>
      <c r="H43" s="1">
        <f>COUNT(K43:AG43)</f>
        <v>1</v>
      </c>
      <c r="I43" s="1">
        <f>SUM(J43:AG43)</f>
        <v>28</v>
      </c>
      <c r="J43" s="11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>
        <v>28</v>
      </c>
      <c r="Z43" s="13"/>
      <c r="AA43" s="13"/>
      <c r="AB43" s="9"/>
      <c r="AC43" s="9"/>
      <c r="AD43" s="9"/>
      <c r="AE43" s="9"/>
      <c r="AF43" s="9"/>
      <c r="AG43" s="9"/>
    </row>
    <row r="44" spans="1:33" ht="25" customHeight="1" x14ac:dyDescent="0.25">
      <c r="A44" s="15">
        <f t="shared" si="1"/>
        <v>40</v>
      </c>
      <c r="B44" s="10" t="s">
        <v>78</v>
      </c>
      <c r="C44" s="10" t="s">
        <v>6</v>
      </c>
      <c r="D44" s="31">
        <f>F44/E44</f>
        <v>28</v>
      </c>
      <c r="E44" s="1">
        <f>COUNT(J44:AG44)</f>
        <v>1</v>
      </c>
      <c r="F44" s="1">
        <f>I44</f>
        <v>28</v>
      </c>
      <c r="G44" s="11"/>
      <c r="H44" s="11">
        <f>COUNT(K44:AG44)</f>
        <v>1</v>
      </c>
      <c r="I44" s="11">
        <f>SUM(J44:AG44)</f>
        <v>28</v>
      </c>
      <c r="J44" s="11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>
        <v>28</v>
      </c>
      <c r="Z44" s="13"/>
      <c r="AA44" s="13"/>
      <c r="AB44" s="9"/>
      <c r="AC44" s="9"/>
      <c r="AD44" s="9"/>
      <c r="AE44" s="9"/>
      <c r="AF44" s="9"/>
      <c r="AG44" s="9"/>
    </row>
    <row r="45" spans="1:33" ht="25" customHeight="1" x14ac:dyDescent="0.25">
      <c r="A45" s="15">
        <f t="shared" si="1"/>
        <v>41</v>
      </c>
      <c r="B45" s="7" t="s">
        <v>69</v>
      </c>
      <c r="C45" s="7" t="s">
        <v>70</v>
      </c>
      <c r="D45" s="31">
        <f>F45/E45</f>
        <v>23</v>
      </c>
      <c r="E45" s="1">
        <f>COUNT(J45:AG45)</f>
        <v>1</v>
      </c>
      <c r="F45" s="1">
        <f>I45</f>
        <v>23</v>
      </c>
      <c r="G45" s="11"/>
      <c r="H45" s="11">
        <f>COUNT(K45:AG45)</f>
        <v>1</v>
      </c>
      <c r="I45" s="11">
        <f>SUM(J45:AG45)</f>
        <v>23</v>
      </c>
      <c r="J45" s="1"/>
      <c r="K45" s="9"/>
      <c r="L45" s="9"/>
      <c r="M45" s="9"/>
      <c r="N45" s="9"/>
      <c r="O45" s="9"/>
      <c r="P45" s="9">
        <v>23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25" customHeight="1" x14ac:dyDescent="0.25">
      <c r="A46" s="15"/>
      <c r="B46" s="21"/>
      <c r="C46" s="21"/>
      <c r="D46" s="18"/>
      <c r="E46" s="1"/>
      <c r="F46" s="1"/>
      <c r="G46" s="1"/>
      <c r="H46" s="1"/>
      <c r="I46" s="1"/>
      <c r="J46" s="11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9"/>
      <c r="AF46" s="9"/>
      <c r="AG46" s="9"/>
    </row>
    <row r="47" spans="1:33" ht="25" customHeight="1" x14ac:dyDescent="0.25">
      <c r="A47" s="15"/>
      <c r="B47" s="10"/>
      <c r="C47" s="10"/>
      <c r="D47" s="19"/>
      <c r="E47" s="1"/>
      <c r="F47" s="1"/>
      <c r="G47" s="11"/>
      <c r="H47" s="11"/>
      <c r="I47" s="11"/>
      <c r="J47" s="11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1"/>
      <c r="AA47" s="11"/>
      <c r="AB47" s="11"/>
      <c r="AC47" s="11"/>
      <c r="AD47" s="11"/>
      <c r="AE47" s="1"/>
      <c r="AF47" s="1"/>
      <c r="AG47" s="1"/>
    </row>
    <row r="48" spans="1:33" ht="25" customHeight="1" x14ac:dyDescent="0.25">
      <c r="A48" s="15"/>
      <c r="B48" s="7"/>
      <c r="C48" s="7"/>
      <c r="D48" s="19"/>
      <c r="E48" s="1"/>
      <c r="F48" s="1"/>
      <c r="G48" s="11"/>
      <c r="H48" s="11"/>
      <c r="I48" s="11"/>
      <c r="J48" s="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5">
        <f t="shared" ref="A49:A69" si="2">A48+1</f>
        <v>1</v>
      </c>
      <c r="B49" s="20"/>
      <c r="C49" s="20"/>
      <c r="D49" s="19"/>
      <c r="E49" s="1"/>
      <c r="F49" s="1"/>
      <c r="G49" s="11"/>
      <c r="H49" s="11"/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5">
        <f t="shared" si="2"/>
        <v>2</v>
      </c>
      <c r="B50" s="1"/>
      <c r="C50" s="1"/>
      <c r="D50" s="19"/>
      <c r="E50" s="1"/>
      <c r="F50" s="1"/>
      <c r="G50" s="11"/>
      <c r="H50" s="11"/>
      <c r="I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5">
        <f t="shared" si="2"/>
        <v>3</v>
      </c>
      <c r="B51" s="1"/>
      <c r="C51" s="1"/>
      <c r="D51" s="19"/>
      <c r="E51" s="1"/>
      <c r="F51" s="1"/>
      <c r="G51" s="11"/>
      <c r="H51" s="11"/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5">
        <f t="shared" si="2"/>
        <v>4</v>
      </c>
    </row>
    <row r="53" spans="1:33" x14ac:dyDescent="0.25">
      <c r="A53" s="15">
        <f t="shared" si="2"/>
        <v>5</v>
      </c>
    </row>
    <row r="54" spans="1:33" x14ac:dyDescent="0.25">
      <c r="A54" s="15">
        <f t="shared" si="2"/>
        <v>6</v>
      </c>
    </row>
    <row r="55" spans="1:33" x14ac:dyDescent="0.25">
      <c r="A55" s="15">
        <f t="shared" si="2"/>
        <v>7</v>
      </c>
    </row>
    <row r="56" spans="1:33" x14ac:dyDescent="0.25">
      <c r="A56" s="15">
        <f t="shared" si="2"/>
        <v>8</v>
      </c>
    </row>
    <row r="57" spans="1:33" x14ac:dyDescent="0.25">
      <c r="A57" s="15">
        <f t="shared" si="2"/>
        <v>9</v>
      </c>
    </row>
    <row r="58" spans="1:33" x14ac:dyDescent="0.25">
      <c r="A58" s="15">
        <f t="shared" si="2"/>
        <v>10</v>
      </c>
    </row>
    <row r="59" spans="1:33" x14ac:dyDescent="0.25">
      <c r="A59" s="15">
        <f t="shared" si="2"/>
        <v>11</v>
      </c>
    </row>
    <row r="60" spans="1:33" x14ac:dyDescent="0.25">
      <c r="A60" s="15">
        <f t="shared" si="2"/>
        <v>12</v>
      </c>
    </row>
    <row r="61" spans="1:33" x14ac:dyDescent="0.25">
      <c r="A61" s="15">
        <f t="shared" si="2"/>
        <v>13</v>
      </c>
    </row>
    <row r="62" spans="1:33" x14ac:dyDescent="0.25">
      <c r="A62" s="15">
        <f t="shared" si="2"/>
        <v>14</v>
      </c>
    </row>
    <row r="63" spans="1:33" x14ac:dyDescent="0.25">
      <c r="A63" s="15">
        <f t="shared" si="2"/>
        <v>15</v>
      </c>
    </row>
    <row r="64" spans="1:33" x14ac:dyDescent="0.25">
      <c r="A64" s="15">
        <f t="shared" si="2"/>
        <v>16</v>
      </c>
    </row>
    <row r="65" spans="1:1" x14ac:dyDescent="0.25">
      <c r="A65" s="15">
        <f t="shared" si="2"/>
        <v>17</v>
      </c>
    </row>
    <row r="66" spans="1:1" x14ac:dyDescent="0.25">
      <c r="A66" s="15">
        <f t="shared" si="2"/>
        <v>18</v>
      </c>
    </row>
    <row r="67" spans="1:1" x14ac:dyDescent="0.25">
      <c r="A67" s="15">
        <f t="shared" si="2"/>
        <v>19</v>
      </c>
    </row>
    <row r="68" spans="1:1" x14ac:dyDescent="0.25">
      <c r="A68" s="15">
        <f t="shared" si="2"/>
        <v>20</v>
      </c>
    </row>
    <row r="69" spans="1:1" x14ac:dyDescent="0.25">
      <c r="A69" s="15">
        <f t="shared" si="2"/>
        <v>21</v>
      </c>
    </row>
  </sheetData>
  <sortState ref="B5:AA26">
    <sortCondition descending="1" ref="D5:D26"/>
  </sortState>
  <phoneticPr fontId="3" type="noConversion"/>
  <pageMargins left="0.7" right="0.7" top="0.75" bottom="0.75" header="0.3" footer="0.3"/>
  <pageSetup paperSize="9" scale="4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Hennie van der Duin</dc:creator>
  <cp:lastModifiedBy>Microsoft Office-gebruiker</cp:lastModifiedBy>
  <cp:lastPrinted>2017-07-18T17:10:10Z</cp:lastPrinted>
  <dcterms:created xsi:type="dcterms:W3CDTF">2017-01-03T17:02:45Z</dcterms:created>
  <dcterms:modified xsi:type="dcterms:W3CDTF">2017-07-22T22:09:39Z</dcterms:modified>
</cp:coreProperties>
</file>